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1278" windowHeight="4890" tabRatio="812" firstSheet="16" activeTab="22"/>
  </bookViews>
  <sheets>
    <sheet name="приложение 1" sheetId="1" r:id="rId1"/>
    <sheet name="за 6 месяцев 2016г" sheetId="2" r:id="rId2"/>
    <sheet name="за 9 месяцев 2016г" sheetId="3" r:id="rId3"/>
    <sheet name="за 2016 г" sheetId="4" r:id="rId4"/>
    <sheet name="за 1 квартал 2017г" sheetId="5" r:id="rId5"/>
    <sheet name="за 1 полугодие 2017г" sheetId="6" r:id="rId6"/>
    <sheet name="За 9 месяцев 2017г" sheetId="7" r:id="rId7"/>
    <sheet name="за 2017 г" sheetId="8" r:id="rId8"/>
    <sheet name="Итоги за 1 квартал 2018г." sheetId="9" r:id="rId9"/>
    <sheet name="Итоги за 1 полугодие 2018 г." sheetId="10" r:id="rId10"/>
    <sheet name="Итоги за 9 месяцев 2018 г." sheetId="11" r:id="rId11"/>
    <sheet name="Итоги за 2018 год" sheetId="12" r:id="rId12"/>
    <sheet name="Итоги за 1 квартал 2019" sheetId="13" r:id="rId13"/>
    <sheet name="Итоги за 6 месяцев 2019" sheetId="14" r:id="rId14"/>
    <sheet name="Итоги за 9 месяцев 2019" sheetId="15" r:id="rId15"/>
    <sheet name="Итоги за 2019 год" sheetId="16" r:id="rId16"/>
    <sheet name="Итоги за 1 кввартал 2020 г." sheetId="17" r:id="rId17"/>
    <sheet name="Итоги за 6 месяцев 2020г." sheetId="18" r:id="rId18"/>
    <sheet name="Итоги за 9 месяцев 2020 г." sheetId="19" r:id="rId19"/>
    <sheet name="Итоги за 2020 год" sheetId="20" r:id="rId20"/>
    <sheet name="Итоги за 1 квартал 2021" sheetId="21" r:id="rId21"/>
    <sheet name="Итоги за 6 месяцев 2021 г." sheetId="22" r:id="rId22"/>
    <sheet name="Итоги за 9 месяцев 2021 г" sheetId="23" r:id="rId23"/>
    <sheet name="Итоги за 2021 год" sheetId="24" r:id="rId24"/>
    <sheet name="Итоги за 1 квартал 2022 г." sheetId="25" r:id="rId25"/>
    <sheet name="Итоги за 6 месяцев 2022 г." sheetId="26" r:id="rId26"/>
    <sheet name="Итоги за 9 месяцев 2022 г." sheetId="27" r:id="rId27"/>
  </sheets>
  <externalReferences>
    <externalReference r:id="rId30"/>
  </externalReferences>
  <definedNames>
    <definedName name="_xlnm.Print_Titles" localSheetId="7">'за 2017 г'!$2:$2</definedName>
    <definedName name="_xlnm.Print_Titles" localSheetId="0">'приложение 1'!$2:$2</definedName>
    <definedName name="_xlnm.Print_Area" localSheetId="7">'за 2017 г'!$A$1:$N$146</definedName>
    <definedName name="_xlnm.Print_Area" localSheetId="0">'приложение 1'!$A$1:$O$139</definedName>
  </definedNames>
  <calcPr fullCalcOnLoad="1"/>
</workbook>
</file>

<file path=xl/comments16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comments20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comments24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sharedStrings.xml><?xml version="1.0" encoding="utf-8"?>
<sst xmlns="http://schemas.openxmlformats.org/spreadsheetml/2006/main" count="7287" uniqueCount="263">
  <si>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</si>
  <si>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</si>
  <si>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</si>
  <si>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</si>
  <si>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</si>
  <si>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</si>
  <si>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Численность населения имеющего доходы ниже прожиточного минимума</t>
  </si>
  <si>
    <t>Доля населения с денежными доходами ниже прожиточного минимума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</si>
  <si>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</si>
  <si>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</si>
  <si>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</si>
  <si>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</si>
  <si>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</si>
  <si>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</si>
  <si>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</si>
  <si>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</si>
  <si>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</si>
  <si>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</si>
  <si>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</si>
  <si>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</si>
  <si>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</si>
  <si>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</si>
  <si>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</si>
  <si>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</si>
  <si>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</si>
  <si>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</si>
  <si>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</si>
  <si>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</si>
  <si>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</si>
  <si>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</si>
  <si>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</si>
  <si>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</si>
  <si>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</si>
  <si>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</si>
  <si>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</si>
  <si>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</si>
  <si>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</si>
  <si>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</si>
  <si>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</si>
  <si>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</si>
  <si>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</si>
  <si>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тыс. чел.</t>
  </si>
  <si>
    <t>млн. руб.</t>
  </si>
  <si>
    <t>тыс. руб.</t>
  </si>
  <si>
    <t>чел.</t>
  </si>
  <si>
    <t>кв. м.</t>
  </si>
  <si>
    <t>кв.м.</t>
  </si>
  <si>
    <t>млн. тонно-км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</si>
  <si>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</si>
  <si>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</si>
  <si>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</si>
  <si>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</si>
  <si>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</si>
  <si>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>Уровень общей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</si>
  <si>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</si>
  <si>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</si>
  <si>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</si>
  <si>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</si>
  <si>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</si>
  <si>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</si>
  <si>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</si>
  <si>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</si>
  <si>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тыс.кв.м.</t>
  </si>
  <si>
    <t>Оказано услуг связи</t>
  </si>
  <si>
    <t>Грузооборот транспорта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</si>
  <si>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</si>
  <si>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</si>
  <si>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</si>
  <si>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</si>
  <si>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</si>
  <si>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</si>
  <si>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</si>
  <si>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</si>
  <si>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</si>
  <si>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</si>
  <si>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</si>
  <si>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</si>
  <si>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</si>
  <si>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Производство пищевых продуктов, включая напитки, и табака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</si>
  <si>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</si>
  <si>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</si>
  <si>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</si>
  <si>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</si>
  <si>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</si>
  <si>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</si>
  <si>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Валовая продукция  (оценка)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</si>
  <si>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</si>
  <si>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</si>
  <si>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</si>
  <si>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</si>
  <si>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</si>
  <si>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</si>
  <si>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</si>
  <si>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</si>
  <si>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</si>
  <si>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</si>
  <si>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</si>
  <si>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</si>
  <si>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</si>
  <si>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</si>
  <si>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</si>
  <si>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</si>
  <si>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</si>
  <si>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</si>
  <si>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</si>
  <si>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</si>
  <si>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</si>
  <si>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</si>
  <si>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</si>
  <si>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</si>
  <si>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</si>
  <si>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</si>
  <si>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</si>
  <si>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</si>
  <si>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</si>
  <si>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</si>
  <si>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</si>
  <si>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</si>
  <si>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</si>
  <si>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</si>
  <si>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</si>
  <si>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</si>
  <si>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</si>
  <si>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>факт 1 квартал  2015г.</t>
  </si>
  <si>
    <t>План 1кв 2016</t>
  </si>
  <si>
    <t>Факт 1кв 2016</t>
  </si>
  <si>
    <t>Приложение 1</t>
  </si>
  <si>
    <t>Факт 2015г.</t>
  </si>
  <si>
    <t>План 2016</t>
  </si>
  <si>
    <t>Факт  2016</t>
  </si>
  <si>
    <r>
      <t xml:space="preserve">Расходы </t>
    </r>
    <r>
      <rPr>
        <u val="single"/>
        <sz val="12"/>
        <rFont val="Times New Roman"/>
        <family val="1"/>
      </rPr>
      <t xml:space="preserve">консолидированного </t>
    </r>
    <r>
      <rPr>
        <sz val="12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</si>
  <si>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2"/>
        <rFont val="Times New Roman"/>
        <family val="1"/>
      </rPr>
      <t>заработная плата</t>
    </r>
  </si>
  <si>
    <t>факт 1 квартал  2016г.</t>
  </si>
  <si>
    <t>План 1кв 2017</t>
  </si>
  <si>
    <t>Факт 1кв 2017</t>
  </si>
  <si>
    <t xml:space="preserve"> </t>
  </si>
  <si>
    <t xml:space="preserve">Валовая продукция </t>
  </si>
  <si>
    <t>Обеспеченность культурно-досуговыми учреждениями</t>
  </si>
  <si>
    <t>% от нормативной потребности</t>
  </si>
  <si>
    <t>Обеспеченность библиотеками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</si>
  <si>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</si>
  <si>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</si>
  <si>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</si>
  <si>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</si>
  <si>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</si>
  <si>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>6,1р</t>
  </si>
  <si>
    <t>Уровень  износакоммунальной инфраструктуры</t>
  </si>
  <si>
    <t>факт 2 квартал  2016г.</t>
  </si>
  <si>
    <t>План 2 кв 2017</t>
  </si>
  <si>
    <t>Факт 2 кв 2017</t>
  </si>
  <si>
    <t>Количество молодых специалистов и молодых скмей, получивших социальную выплату на приобретение жилья</t>
  </si>
  <si>
    <t>в 5 р</t>
  </si>
  <si>
    <t>Таблица показателей социально-экономического развития МО "Бичурский район"                                                                                                                                                                      за 6 месяцев 2016г</t>
  </si>
  <si>
    <t>факт 6 м-в квартал  2015г.</t>
  </si>
  <si>
    <t>План 6 м-в 2016</t>
  </si>
  <si>
    <t>Факт 6 м-в 2016</t>
  </si>
  <si>
    <t>факт 9 м-в квартал  2015г.</t>
  </si>
  <si>
    <t>План 9 м-в 2016</t>
  </si>
  <si>
    <t>Факт 9 м-в 2016</t>
  </si>
  <si>
    <t>3051.7</t>
  </si>
  <si>
    <t>факт 9 месяцев  2016г.</t>
  </si>
  <si>
    <t>План 9 месяцев 2017</t>
  </si>
  <si>
    <t>Факт 9 месяцев 2017</t>
  </si>
  <si>
    <t>в 4 р</t>
  </si>
  <si>
    <t>в 10 р</t>
  </si>
  <si>
    <t>в 3 р</t>
  </si>
  <si>
    <t>Факт 2016г.</t>
  </si>
  <si>
    <t>План 2017</t>
  </si>
  <si>
    <t>Факт  2017</t>
  </si>
  <si>
    <t>лет.</t>
  </si>
  <si>
    <t>факт 1 квартал  2017г.</t>
  </si>
  <si>
    <t>План 1кв 2018</t>
  </si>
  <si>
    <t>Факт 1кв 2018</t>
  </si>
  <si>
    <t>3,4р</t>
  </si>
  <si>
    <t>в 2,9р</t>
  </si>
  <si>
    <t>4,5р</t>
  </si>
  <si>
    <t>1,7р</t>
  </si>
  <si>
    <t>9,2р</t>
  </si>
  <si>
    <t>4,1р</t>
  </si>
  <si>
    <t>Уровень  износа коммунальной инфраструктуры</t>
  </si>
  <si>
    <t>факт 2 квартал  2017г.</t>
  </si>
  <si>
    <t>План 2 кв 2018</t>
  </si>
  <si>
    <t>Факт 2 кв 2018</t>
  </si>
  <si>
    <t>Доходы от использования муниципального имущества (аренда, приватизация республиканской собственности), в т.ч.</t>
  </si>
  <si>
    <t>муниципальный район</t>
  </si>
  <si>
    <t>факт 9 месяцев  2017г.</t>
  </si>
  <si>
    <t>План 9 месяцев 2018</t>
  </si>
  <si>
    <t>Факт 9 месяцев 2018</t>
  </si>
  <si>
    <t>Доходы от использования муниципального имущества (аренда, приватизация республиканской собственности),в т.ч.</t>
  </si>
  <si>
    <t>50.1</t>
  </si>
  <si>
    <t>76.1</t>
  </si>
  <si>
    <t>92.1</t>
  </si>
  <si>
    <t>Факт2017г.</t>
  </si>
  <si>
    <t>План 2018</t>
  </si>
  <si>
    <t>Факт 2018</t>
  </si>
  <si>
    <t xml:space="preserve">, </t>
  </si>
  <si>
    <t xml:space="preserve">   </t>
  </si>
  <si>
    <t>План 1кв 2019</t>
  </si>
  <si>
    <t>Факт 1кв 2019</t>
  </si>
  <si>
    <t>Количество созданных рабочих мест</t>
  </si>
  <si>
    <t>чел</t>
  </si>
  <si>
    <t>Объем инвестиций в основной капитал</t>
  </si>
  <si>
    <t>В том числе МО</t>
  </si>
  <si>
    <t>78.1</t>
  </si>
  <si>
    <t>Факт 6 месяцев     2018</t>
  </si>
  <si>
    <t>План 6 месяцев     2019</t>
  </si>
  <si>
    <t>Факт 6 месяцев     2019</t>
  </si>
  <si>
    <t>в 1,8 р</t>
  </si>
  <si>
    <t>в 2,4 р</t>
  </si>
  <si>
    <t>в 7,4 р</t>
  </si>
  <si>
    <t>в 6,4 р</t>
  </si>
  <si>
    <t>факт 9 месяцев  2018г.</t>
  </si>
  <si>
    <t>План 9 месяцев 2019</t>
  </si>
  <si>
    <t>Факт 9 месяцев 2019</t>
  </si>
  <si>
    <t>в 3,1 р</t>
  </si>
  <si>
    <t>в 2,1р</t>
  </si>
  <si>
    <t>Факт2018г.</t>
  </si>
  <si>
    <t>План 2019</t>
  </si>
  <si>
    <t>Факт 2019</t>
  </si>
  <si>
    <t>6.1.</t>
  </si>
  <si>
    <t>Производство и распределение электроэнергии, газа и воды</t>
  </si>
  <si>
    <t>54.1</t>
  </si>
  <si>
    <t>98.1</t>
  </si>
  <si>
    <t>факт 9 месяцев  2020г.</t>
  </si>
  <si>
    <t>План 9 месяцев 2021</t>
  </si>
  <si>
    <t>Факт 9 месяцев 2021</t>
  </si>
  <si>
    <t>Полиграфическая промышленность</t>
  </si>
  <si>
    <t>в т.ч. МО</t>
  </si>
  <si>
    <t>Количество земельных участков,ед.</t>
  </si>
  <si>
    <t>лет</t>
  </si>
  <si>
    <t>Обеспеченность спортивными сооружениями</t>
  </si>
  <si>
    <t xml:space="preserve"> Среднемесячная заработная плата</t>
  </si>
  <si>
    <t xml:space="preserve">Количество Интернет - пользователей </t>
  </si>
  <si>
    <t>Факт 1кв 2020</t>
  </si>
  <si>
    <t>План 1кв 2021</t>
  </si>
  <si>
    <t>Факт 1кв 2021</t>
  </si>
  <si>
    <t>82.1</t>
  </si>
  <si>
    <t>в 3,8 р</t>
  </si>
  <si>
    <t>Факт 6 месяцев     2020</t>
  </si>
  <si>
    <t>План 6 месяцев     2021</t>
  </si>
  <si>
    <t>Факт 6 месяцев     2021</t>
  </si>
  <si>
    <t>паасажирооборот</t>
  </si>
  <si>
    <t>млн пассаж км</t>
  </si>
  <si>
    <t>Факт 2020г.</t>
  </si>
  <si>
    <t>План 2021</t>
  </si>
  <si>
    <t>Факт 2021</t>
  </si>
  <si>
    <t>факт 9 месяцев  2021г.</t>
  </si>
  <si>
    <t>План 9 месяцев 2022</t>
  </si>
  <si>
    <t>Факт 9 месяцев 2022</t>
  </si>
  <si>
    <t>План 1кв      2022</t>
  </si>
  <si>
    <t>Факт 1кв 2022</t>
  </si>
  <si>
    <t>План 6 месяцев     2022</t>
  </si>
  <si>
    <t>Факт 6 месяцев     2022</t>
  </si>
  <si>
    <t>План 1кв 2020</t>
  </si>
  <si>
    <t>в 7,2 р</t>
  </si>
  <si>
    <t>2,8р</t>
  </si>
  <si>
    <t>План 6 месяцев     2020</t>
  </si>
  <si>
    <t>факт 9 месяцев  2019г.</t>
  </si>
  <si>
    <t>План 9 месяцев 2020</t>
  </si>
  <si>
    <t>Факт 9 месяцев 2020</t>
  </si>
  <si>
    <t>Факт 2019г.</t>
  </si>
  <si>
    <t>План 2020</t>
  </si>
  <si>
    <t>Факт 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</si>
</sst>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0_ ;\-#,##0.00\ "/>
    <numFmt numFmtId="182" formatCode="_-* #,##0.0\ _₽_-;\-* #,##0.0\ _₽_-;_-* &quot;-&quot;?\ _₽_-;_-@_-"/>
    <numFmt numFmtId="183" formatCode="_-* #,##0.00\ _₽_-;\-* #,##0.0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2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8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1" fillId="0" borderId="10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top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6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4" xfId="5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/>
    </xf>
    <xf numFmtId="0" fontId="3" fillId="0" borderId="16" xfId="53" applyFont="1" applyFill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3" fillId="0" borderId="10" xfId="53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top" wrapText="1"/>
      <protection/>
    </xf>
    <xf numFmtId="0" fontId="9" fillId="0" borderId="13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14" xfId="0" applyFont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178" fontId="4" fillId="0" borderId="10" xfId="62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6" fillId="34" borderId="0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" wrapText="1"/>
    </xf>
    <xf numFmtId="10" fontId="0" fillId="34" borderId="0" xfId="0" applyNumberFormat="1" applyFill="1" applyBorder="1" applyAlignment="1">
      <alignment/>
    </xf>
    <xf numFmtId="9" fontId="0" fillId="34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0" xfId="53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19" fillId="0" borderId="10" xfId="53" applyFont="1" applyFill="1" applyBorder="1" applyAlignment="1">
      <alignment horizontal="left" vertical="top" wrapText="1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vertical="top" wrapText="1"/>
    </xf>
    <xf numFmtId="0" fontId="16" fillId="0" borderId="10" xfId="0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top"/>
    </xf>
    <xf numFmtId="0" fontId="16" fillId="0" borderId="10" xfId="53" applyFont="1" applyFill="1" applyBorder="1" applyAlignment="1">
      <alignment horizontal="left" vertical="top" wrapText="1"/>
      <protection/>
    </xf>
    <xf numFmtId="2" fontId="16" fillId="0" borderId="14" xfId="0" applyNumberFormat="1" applyFont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19" fillId="0" borderId="14" xfId="53" applyFont="1" applyFill="1" applyBorder="1" applyAlignment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10" xfId="53" applyFont="1" applyFill="1" applyBorder="1" applyAlignment="1">
      <alignment horizontal="center" vertical="top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0" xfId="53" applyFont="1" applyFill="1" applyBorder="1" applyAlignment="1">
      <alignment horizontal="left" vertical="center" wrapText="1"/>
      <protection/>
    </xf>
    <xf numFmtId="0" fontId="19" fillId="0" borderId="11" xfId="0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left" vertical="center" wrapText="1"/>
      <protection/>
    </xf>
    <xf numFmtId="176" fontId="16" fillId="0" borderId="1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 wrapText="1"/>
    </xf>
    <xf numFmtId="178" fontId="16" fillId="0" borderId="10" xfId="62" applyNumberFormat="1" applyFont="1" applyFill="1" applyBorder="1" applyAlignment="1">
      <alignment horizontal="center"/>
    </xf>
    <xf numFmtId="0" fontId="19" fillId="0" borderId="16" xfId="53" applyFont="1" applyFill="1" applyBorder="1" applyAlignment="1">
      <alignment horizontal="center" vertical="center"/>
      <protection/>
    </xf>
    <xf numFmtId="0" fontId="16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53" applyFont="1" applyFill="1" applyBorder="1" applyAlignment="1">
      <alignment vertical="top" wrapText="1"/>
      <protection/>
    </xf>
    <xf numFmtId="0" fontId="16" fillId="33" borderId="12" xfId="0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6" fillId="0" borderId="10" xfId="53" applyFont="1" applyFill="1" applyBorder="1" applyAlignment="1">
      <alignment vertical="top" wrapText="1"/>
      <protection/>
    </xf>
    <xf numFmtId="0" fontId="19" fillId="0" borderId="11" xfId="53" applyFont="1" applyFill="1" applyBorder="1" applyAlignment="1">
      <alignment horizontal="left" vertical="top" wrapText="1"/>
      <protection/>
    </xf>
    <xf numFmtId="2" fontId="16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/>
    </xf>
    <xf numFmtId="2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176" fontId="16" fillId="0" borderId="14" xfId="0" applyNumberFormat="1" applyFont="1" applyBorder="1" applyAlignment="1">
      <alignment horizontal="center"/>
    </xf>
    <xf numFmtId="176" fontId="16" fillId="0" borderId="10" xfId="0" applyNumberFormat="1" applyFont="1" applyBorder="1" applyAlignment="1">
      <alignment horizontal="center"/>
    </xf>
    <xf numFmtId="176" fontId="16" fillId="0" borderId="14" xfId="0" applyNumberFormat="1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1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16" fillId="0" borderId="15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0" borderId="0" xfId="0" applyFont="1" applyFill="1" applyAlignment="1">
      <alignment wrapText="1"/>
    </xf>
    <xf numFmtId="9" fontId="22" fillId="33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9" fontId="22" fillId="0" borderId="0" xfId="0" applyNumberFormat="1" applyFont="1" applyFill="1" applyAlignment="1">
      <alignment/>
    </xf>
    <xf numFmtId="10" fontId="22" fillId="33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22" fillId="33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9" fillId="0" borderId="14" xfId="0" applyFont="1" applyBorder="1" applyAlignment="1">
      <alignment horizontal="center"/>
    </xf>
    <xf numFmtId="0" fontId="4" fillId="0" borderId="0" xfId="0" applyFont="1" applyFill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top" wrapText="1"/>
    </xf>
    <xf numFmtId="0" fontId="4" fillId="34" borderId="10" xfId="53" applyFont="1" applyFill="1" applyBorder="1" applyAlignment="1">
      <alignment vertical="top" wrapText="1"/>
      <protection/>
    </xf>
    <xf numFmtId="0" fontId="9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10" xfId="53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vertical="top"/>
    </xf>
    <xf numFmtId="0" fontId="3" fillId="34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3" fillId="34" borderId="10" xfId="53" applyFont="1" applyFill="1" applyBorder="1" applyAlignment="1">
      <alignment horizontal="left" vertical="top" wrapText="1"/>
      <protection/>
    </xf>
    <xf numFmtId="0" fontId="16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176" fontId="16" fillId="34" borderId="14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vertical="top" wrapText="1"/>
    </xf>
    <xf numFmtId="0" fontId="14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53" applyFont="1" applyFill="1" applyBorder="1" applyAlignment="1">
      <alignment horizontal="left" vertical="top" wrapText="1"/>
      <protection/>
    </xf>
    <xf numFmtId="2" fontId="4" fillId="34" borderId="10" xfId="0" applyNumberFormat="1" applyFont="1" applyFill="1" applyBorder="1" applyAlignment="1">
      <alignment horizontal="center"/>
    </xf>
    <xf numFmtId="0" fontId="6" fillId="34" borderId="10" xfId="53" applyFont="1" applyFill="1" applyBorder="1" applyAlignment="1">
      <alignment horizontal="center" vertical="top" wrapText="1"/>
      <protection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3" fillId="34" borderId="14" xfId="53" applyFont="1" applyFill="1" applyBorder="1" applyAlignment="1">
      <alignment horizontal="center" vertical="center"/>
      <protection/>
    </xf>
    <xf numFmtId="1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1" fillId="34" borderId="10" xfId="53" applyFont="1" applyFill="1" applyBorder="1" applyAlignment="1">
      <alignment horizontal="center" vertical="top" wrapText="1"/>
      <protection/>
    </xf>
    <xf numFmtId="1" fontId="16" fillId="34" borderId="10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53" applyFont="1" applyFill="1" applyBorder="1" applyAlignment="1">
      <alignment horizontal="left" vertical="center" wrapText="1"/>
      <protection/>
    </xf>
    <xf numFmtId="1" fontId="16" fillId="34" borderId="11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76" fontId="4" fillId="34" borderId="11" xfId="0" applyNumberFormat="1" applyFont="1" applyFill="1" applyBorder="1" applyAlignment="1">
      <alignment horizontal="center"/>
    </xf>
    <xf numFmtId="0" fontId="4" fillId="34" borderId="10" xfId="53" applyFont="1" applyFill="1" applyBorder="1" applyAlignment="1">
      <alignment horizontal="left" vertical="center" wrapText="1"/>
      <protection/>
    </xf>
    <xf numFmtId="0" fontId="19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left" vertical="center" wrapText="1"/>
      <protection/>
    </xf>
    <xf numFmtId="176" fontId="16" fillId="34" borderId="10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vertical="center"/>
    </xf>
    <xf numFmtId="0" fontId="12" fillId="34" borderId="10" xfId="53" applyFont="1" applyFill="1" applyBorder="1" applyAlignment="1">
      <alignment horizontal="center" vertical="top" wrapText="1"/>
      <protection/>
    </xf>
    <xf numFmtId="177" fontId="16" fillId="34" borderId="10" xfId="62" applyNumberFormat="1" applyFont="1" applyFill="1" applyBorder="1" applyAlignment="1">
      <alignment horizontal="center"/>
    </xf>
    <xf numFmtId="178" fontId="4" fillId="34" borderId="10" xfId="62" applyNumberFormat="1" applyFont="1" applyFill="1" applyBorder="1" applyAlignment="1">
      <alignment horizontal="center"/>
    </xf>
    <xf numFmtId="0" fontId="3" fillId="34" borderId="16" xfId="53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horizontal="center" vertical="top" wrapText="1"/>
      <protection/>
    </xf>
    <xf numFmtId="0" fontId="16" fillId="34" borderId="13" xfId="0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0" fontId="12" fillId="34" borderId="11" xfId="53" applyFont="1" applyFill="1" applyBorder="1" applyAlignment="1">
      <alignment horizontal="center" vertical="top" wrapText="1"/>
      <protection/>
    </xf>
    <xf numFmtId="0" fontId="16" fillId="34" borderId="12" xfId="0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11" xfId="53" applyFont="1" applyFill="1" applyBorder="1" applyAlignment="1">
      <alignment horizontal="left" vertical="top" wrapText="1"/>
      <protection/>
    </xf>
    <xf numFmtId="0" fontId="4" fillId="34" borderId="11" xfId="53" applyFont="1" applyFill="1" applyBorder="1" applyAlignment="1">
      <alignment vertical="top" wrapText="1"/>
      <protection/>
    </xf>
    <xf numFmtId="0" fontId="16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top"/>
    </xf>
    <xf numFmtId="176" fontId="16" fillId="34" borderId="12" xfId="0" applyNumberFormat="1" applyFont="1" applyFill="1" applyBorder="1" applyAlignment="1">
      <alignment horizontal="center"/>
    </xf>
    <xf numFmtId="176" fontId="4" fillId="34" borderId="12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16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34" borderId="0" xfId="0" applyFont="1" applyFill="1" applyBorder="1" applyAlignment="1">
      <alignment/>
    </xf>
    <xf numFmtId="0" fontId="60" fillId="0" borderId="0" xfId="0" applyFont="1" applyFill="1" applyAlignment="1">
      <alignment vertical="top"/>
    </xf>
    <xf numFmtId="2" fontId="16" fillId="0" borderId="14" xfId="0" applyNumberFormat="1" applyFont="1" applyBorder="1" applyAlignment="1">
      <alignment horizontal="center" vertical="center"/>
    </xf>
    <xf numFmtId="1" fontId="60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" fontId="16" fillId="0" borderId="11" xfId="0" applyNumberFormat="1" applyFont="1" applyFill="1" applyBorder="1" applyAlignment="1">
      <alignment horizontal="center"/>
    </xf>
    <xf numFmtId="9" fontId="60" fillId="34" borderId="0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/>
    </xf>
    <xf numFmtId="177" fontId="16" fillId="0" borderId="10" xfId="62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9" fontId="60" fillId="0" borderId="0" xfId="0" applyNumberFormat="1" applyFont="1" applyFill="1" applyAlignment="1">
      <alignment/>
    </xf>
    <xf numFmtId="10" fontId="60" fillId="34" borderId="0" xfId="0" applyNumberFormat="1" applyFont="1" applyFill="1" applyBorder="1" applyAlignment="1">
      <alignment/>
    </xf>
    <xf numFmtId="176" fontId="22" fillId="0" borderId="14" xfId="0" applyNumberFormat="1" applyFont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2" fontId="16" fillId="33" borderId="14" xfId="0" applyNumberFormat="1" applyFont="1" applyFill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7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34" borderId="16" xfId="53" applyFont="1" applyFill="1" applyBorder="1" applyAlignment="1">
      <alignment horizontal="center" vertical="center"/>
      <protection/>
    </xf>
    <xf numFmtId="0" fontId="19" fillId="34" borderId="10" xfId="53" applyFont="1" applyFill="1" applyBorder="1" applyAlignment="1">
      <alignment horizontal="left" vertical="top" wrapText="1"/>
      <protection/>
    </xf>
    <xf numFmtId="0" fontId="16" fillId="34" borderId="10" xfId="53" applyFont="1" applyFill="1" applyBorder="1" applyAlignment="1">
      <alignment horizontal="left" vertical="top" wrapText="1"/>
      <protection/>
    </xf>
    <xf numFmtId="1" fontId="4" fillId="0" borderId="14" xfId="0" applyNumberFormat="1" applyFont="1" applyFill="1" applyBorder="1" applyAlignment="1">
      <alignment horizontal="center"/>
    </xf>
    <xf numFmtId="2" fontId="16" fillId="34" borderId="14" xfId="0" applyNumberFormat="1" applyFont="1" applyFill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178" fontId="16" fillId="34" borderId="10" xfId="62" applyNumberFormat="1" applyFont="1" applyFill="1" applyBorder="1" applyAlignment="1">
      <alignment horizontal="center"/>
    </xf>
    <xf numFmtId="2" fontId="16" fillId="34" borderId="10" xfId="62" applyNumberFormat="1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 vertical="center"/>
    </xf>
    <xf numFmtId="2" fontId="16" fillId="34" borderId="12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8" fillId="34" borderId="10" xfId="53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0" fontId="23" fillId="34" borderId="0" xfId="0" applyFont="1" applyFill="1" applyAlignment="1">
      <alignment vertical="top"/>
    </xf>
    <xf numFmtId="0" fontId="19" fillId="34" borderId="10" xfId="53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/>
    </xf>
    <xf numFmtId="0" fontId="22" fillId="34" borderId="0" xfId="0" applyFont="1" applyFill="1" applyAlignment="1">
      <alignment/>
    </xf>
    <xf numFmtId="2" fontId="16" fillId="34" borderId="1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/>
    </xf>
    <xf numFmtId="0" fontId="16" fillId="34" borderId="0" xfId="0" applyFont="1" applyFill="1" applyAlignment="1">
      <alignment vertical="top" wrapText="1"/>
    </xf>
    <xf numFmtId="0" fontId="23" fillId="34" borderId="0" xfId="0" applyFont="1" applyFill="1" applyAlignment="1">
      <alignment/>
    </xf>
    <xf numFmtId="0" fontId="19" fillId="34" borderId="14" xfId="53" applyFont="1" applyFill="1" applyBorder="1" applyAlignment="1">
      <alignment horizontal="center" vertical="center"/>
      <protection/>
    </xf>
    <xf numFmtId="2" fontId="22" fillId="34" borderId="0" xfId="0" applyNumberFormat="1" applyFont="1" applyFill="1" applyAlignment="1">
      <alignment/>
    </xf>
    <xf numFmtId="1" fontId="16" fillId="34" borderId="10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 vertical="center"/>
    </xf>
    <xf numFmtId="9" fontId="22" fillId="34" borderId="0" xfId="0" applyNumberFormat="1" applyFont="1" applyFill="1" applyBorder="1" applyAlignment="1">
      <alignment/>
    </xf>
    <xf numFmtId="9" fontId="22" fillId="34" borderId="0" xfId="0" applyNumberFormat="1" applyFont="1" applyFill="1" applyAlignment="1">
      <alignment/>
    </xf>
    <xf numFmtId="10" fontId="22" fillId="34" borderId="0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 vertical="center"/>
    </xf>
    <xf numFmtId="2" fontId="16" fillId="34" borderId="11" xfId="0" applyNumberFormat="1" applyFont="1" applyFill="1" applyBorder="1" applyAlignment="1">
      <alignment horizontal="center" vertical="center"/>
    </xf>
    <xf numFmtId="2" fontId="16" fillId="34" borderId="12" xfId="0" applyNumberFormat="1" applyFont="1" applyFill="1" applyBorder="1" applyAlignment="1">
      <alignment horizontal="center" vertical="center"/>
    </xf>
    <xf numFmtId="4" fontId="16" fillId="34" borderId="12" xfId="0" applyNumberFormat="1" applyFont="1" applyFill="1" applyBorder="1" applyAlignment="1">
      <alignment horizontal="center"/>
    </xf>
    <xf numFmtId="0" fontId="16" fillId="34" borderId="0" xfId="0" applyFont="1" applyFill="1" applyAlignment="1">
      <alignment vertical="center"/>
    </xf>
    <xf numFmtId="0" fontId="16" fillId="34" borderId="17" xfId="0" applyFont="1" applyFill="1" applyBorder="1" applyAlignment="1">
      <alignment vertical="center"/>
    </xf>
    <xf numFmtId="0" fontId="12" fillId="34" borderId="17" xfId="0" applyFont="1" applyFill="1" applyBorder="1" applyAlignment="1">
      <alignment vertical="center"/>
    </xf>
    <xf numFmtId="0" fontId="8" fillId="34" borderId="10" xfId="53" applyFont="1" applyFill="1" applyBorder="1" applyAlignment="1">
      <alignment horizontal="center" vertical="top"/>
      <protection/>
    </xf>
    <xf numFmtId="0" fontId="19" fillId="34" borderId="10" xfId="53" applyFont="1" applyFill="1" applyBorder="1" applyAlignment="1">
      <alignment horizontal="left" vertical="top"/>
      <protection/>
    </xf>
    <xf numFmtId="0" fontId="16" fillId="34" borderId="0" xfId="0" applyFont="1" applyFill="1" applyAlignment="1">
      <alignment vertical="top"/>
    </xf>
    <xf numFmtId="0" fontId="16" fillId="34" borderId="10" xfId="0" applyFont="1" applyFill="1" applyBorder="1" applyAlignment="1">
      <alignment vertical="top"/>
    </xf>
    <xf numFmtId="0" fontId="16" fillId="34" borderId="10" xfId="53" applyFont="1" applyFill="1" applyBorder="1" applyAlignment="1">
      <alignment horizontal="left" vertical="top"/>
      <protection/>
    </xf>
    <xf numFmtId="1" fontId="22" fillId="34" borderId="0" xfId="0" applyNumberFormat="1" applyFont="1" applyFill="1" applyAlignment="1">
      <alignment/>
    </xf>
    <xf numFmtId="0" fontId="21" fillId="34" borderId="10" xfId="53" applyFont="1" applyFill="1" applyBorder="1" applyAlignment="1">
      <alignment horizontal="center" vertical="top"/>
      <protection/>
    </xf>
    <xf numFmtId="0" fontId="21" fillId="34" borderId="10" xfId="53" applyFont="1" applyFill="1" applyBorder="1" applyAlignment="1">
      <alignment horizontal="center" vertical="center"/>
      <protection/>
    </xf>
    <xf numFmtId="0" fontId="19" fillId="34" borderId="10" xfId="53" applyFont="1" applyFill="1" applyBorder="1" applyAlignment="1">
      <alignment horizontal="left" vertical="center"/>
      <protection/>
    </xf>
    <xf numFmtId="0" fontId="16" fillId="34" borderId="10" xfId="53" applyFont="1" applyFill="1" applyBorder="1" applyAlignment="1">
      <alignment horizontal="left" vertical="center"/>
      <protection/>
    </xf>
    <xf numFmtId="0" fontId="21" fillId="34" borderId="10" xfId="53" applyFont="1" applyFill="1" applyBorder="1" applyAlignment="1">
      <alignment horizontal="left" vertical="center"/>
      <protection/>
    </xf>
    <xf numFmtId="0" fontId="12" fillId="34" borderId="10" xfId="53" applyFont="1" applyFill="1" applyBorder="1" applyAlignment="1">
      <alignment horizontal="center" vertical="top"/>
      <protection/>
    </xf>
    <xf numFmtId="0" fontId="16" fillId="34" borderId="10" xfId="0" applyFont="1" applyFill="1" applyBorder="1" applyAlignment="1">
      <alignment horizontal="center" vertical="top"/>
    </xf>
    <xf numFmtId="0" fontId="8" fillId="34" borderId="11" xfId="53" applyFont="1" applyFill="1" applyBorder="1" applyAlignment="1">
      <alignment horizontal="center" vertical="top"/>
      <protection/>
    </xf>
    <xf numFmtId="0" fontId="16" fillId="34" borderId="11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12" fillId="34" borderId="11" xfId="53" applyFont="1" applyFill="1" applyBorder="1" applyAlignment="1">
      <alignment horizontal="center" vertical="top"/>
      <protection/>
    </xf>
    <xf numFmtId="0" fontId="16" fillId="34" borderId="0" xfId="0" applyFont="1" applyFill="1" applyBorder="1" applyAlignment="1">
      <alignment horizontal="center" vertical="center"/>
    </xf>
    <xf numFmtId="0" fontId="3" fillId="34" borderId="11" xfId="53" applyFont="1" applyFill="1" applyBorder="1" applyAlignment="1">
      <alignment horizontal="left" vertical="top"/>
      <protection/>
    </xf>
    <xf numFmtId="0" fontId="9" fillId="34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6" fillId="34" borderId="11" xfId="53" applyFont="1" applyFill="1" applyBorder="1" applyAlignment="1">
      <alignment vertical="top"/>
      <protection/>
    </xf>
    <xf numFmtId="0" fontId="16" fillId="34" borderId="13" xfId="0" applyFont="1" applyFill="1" applyBorder="1" applyAlignment="1">
      <alignment vertical="center"/>
    </xf>
    <xf numFmtId="0" fontId="16" fillId="34" borderId="15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16" fillId="34" borderId="10" xfId="53" applyFont="1" applyFill="1" applyBorder="1" applyAlignment="1">
      <alignment vertical="top"/>
      <protection/>
    </xf>
    <xf numFmtId="0" fontId="16" fillId="34" borderId="0" xfId="0" applyFont="1" applyFill="1" applyBorder="1" applyAlignment="1">
      <alignment horizontal="center" vertical="top"/>
    </xf>
    <xf numFmtId="0" fontId="4" fillId="34" borderId="10" xfId="53" applyFont="1" applyFill="1" applyBorder="1" applyAlignment="1">
      <alignment vertical="top"/>
      <protection/>
    </xf>
    <xf numFmtId="0" fontId="19" fillId="34" borderId="11" xfId="53" applyFont="1" applyFill="1" applyBorder="1" applyAlignment="1">
      <alignment horizontal="left" vertical="top"/>
      <protection/>
    </xf>
    <xf numFmtId="0" fontId="16" fillId="34" borderId="0" xfId="0" applyFont="1" applyFill="1" applyBorder="1" applyAlignment="1">
      <alignment horizontal="center"/>
    </xf>
    <xf numFmtId="178" fontId="16" fillId="34" borderId="10" xfId="64" applyNumberFormat="1" applyFont="1" applyFill="1" applyBorder="1" applyAlignment="1">
      <alignment horizontal="center"/>
    </xf>
    <xf numFmtId="180" fontId="16" fillId="34" borderId="10" xfId="64" applyNumberFormat="1" applyFont="1" applyFill="1" applyBorder="1" applyAlignment="1">
      <alignment horizont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78" fontId="4" fillId="34" borderId="10" xfId="64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8" fontId="4" fillId="0" borderId="10" xfId="64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right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 wrapText="1"/>
    </xf>
    <xf numFmtId="176" fontId="0" fillId="34" borderId="0" xfId="0" applyNumberFormat="1" applyFill="1" applyAlignment="1">
      <alignment/>
    </xf>
    <xf numFmtId="0" fontId="16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16" fillId="34" borderId="10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 indent="1"/>
    </xf>
    <xf numFmtId="2" fontId="3" fillId="34" borderId="10" xfId="53" applyNumberFormat="1" applyFont="1" applyFill="1" applyBorder="1" applyAlignment="1">
      <alignment horizontal="center" vertical="center"/>
      <protection/>
    </xf>
    <xf numFmtId="181" fontId="4" fillId="34" borderId="10" xfId="64" applyNumberFormat="1" applyFont="1" applyFill="1" applyBorder="1" applyAlignment="1">
      <alignment horizontal="center"/>
    </xf>
    <xf numFmtId="176" fontId="4" fillId="34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2" fontId="3" fillId="33" borderId="10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1" fontId="0" fillId="33" borderId="0" xfId="0" applyNumberFormat="1" applyFill="1" applyAlignment="1">
      <alignment/>
    </xf>
    <xf numFmtId="0" fontId="3" fillId="33" borderId="14" xfId="53" applyFont="1" applyFill="1" applyBorder="1" applyAlignment="1">
      <alignment horizontal="center" vertical="center"/>
      <protection/>
    </xf>
    <xf numFmtId="176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1" fontId="4" fillId="33" borderId="11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0" fontId="12" fillId="33" borderId="10" xfId="53" applyFont="1" applyFill="1" applyBorder="1" applyAlignment="1">
      <alignment horizontal="center" vertical="top" wrapText="1"/>
      <protection/>
    </xf>
    <xf numFmtId="181" fontId="4" fillId="33" borderId="10" xfId="64" applyNumberFormat="1" applyFont="1" applyFill="1" applyBorder="1" applyAlignment="1">
      <alignment horizontal="center"/>
    </xf>
    <xf numFmtId="178" fontId="4" fillId="33" borderId="10" xfId="64" applyNumberFormat="1" applyFont="1" applyFill="1" applyBorder="1" applyAlignment="1">
      <alignment horizontal="center"/>
    </xf>
    <xf numFmtId="0" fontId="3" fillId="33" borderId="16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6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9" fontId="0" fillId="33" borderId="0" xfId="0" applyNumberFormat="1" applyFill="1" applyAlignment="1">
      <alignment/>
    </xf>
    <xf numFmtId="0" fontId="12" fillId="33" borderId="11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3" fillId="33" borderId="11" xfId="53" applyFont="1" applyFill="1" applyBorder="1" applyAlignment="1">
      <alignment horizontal="left"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/>
    </xf>
    <xf numFmtId="0" fontId="0" fillId="33" borderId="0" xfId="0" applyFill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6" fontId="3" fillId="34" borderId="10" xfId="53" applyNumberFormat="1" applyFont="1" applyFill="1" applyBorder="1" applyAlignment="1">
      <alignment horizontal="center" vertical="center"/>
      <protection/>
    </xf>
    <xf numFmtId="0" fontId="40" fillId="34" borderId="10" xfId="53" applyFont="1" applyFill="1" applyBorder="1" applyAlignment="1">
      <alignment horizontal="center" vertical="top" wrapText="1"/>
      <protection/>
    </xf>
    <xf numFmtId="178" fontId="4" fillId="34" borderId="10" xfId="64" applyNumberFormat="1" applyFont="1" applyFill="1" applyBorder="1" applyAlignment="1">
      <alignment/>
    </xf>
    <xf numFmtId="182" fontId="16" fillId="34" borderId="10" xfId="0" applyNumberFormat="1" applyFont="1" applyFill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/>
    </xf>
    <xf numFmtId="0" fontId="5" fillId="34" borderId="10" xfId="53" applyFont="1" applyFill="1" applyBorder="1" applyAlignment="1">
      <alignment horizontal="center" vertical="top" wrapText="1"/>
      <protection/>
    </xf>
    <xf numFmtId="0" fontId="3" fillId="34" borderId="14" xfId="53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0" fontId="4" fillId="34" borderId="19" xfId="0" applyFont="1" applyFill="1" applyBorder="1" applyAlignment="1">
      <alignment vertical="center"/>
    </xf>
    <xf numFmtId="0" fontId="3" fillId="34" borderId="0" xfId="53" applyFont="1" applyFill="1" applyBorder="1" applyAlignment="1">
      <alignment horizontal="center" vertical="center"/>
      <protection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center"/>
    </xf>
    <xf numFmtId="2" fontId="3" fillId="0" borderId="10" xfId="53" applyNumberFormat="1" applyFont="1" applyFill="1" applyBorder="1" applyAlignment="1">
      <alignment horizontal="center" vertical="center"/>
      <protection/>
    </xf>
    <xf numFmtId="0" fontId="40" fillId="0" borderId="10" xfId="53" applyFont="1" applyFill="1" applyBorder="1" applyAlignment="1">
      <alignment horizontal="center" vertical="top" wrapText="1"/>
      <protection/>
    </xf>
    <xf numFmtId="0" fontId="0" fillId="36" borderId="0" xfId="0" applyFill="1" applyAlignment="1">
      <alignment/>
    </xf>
    <xf numFmtId="181" fontId="4" fillId="0" borderId="10" xfId="64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vertical="top" wrapText="1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9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34" borderId="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16" fontId="3" fillId="33" borderId="10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4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5" xfId="0" applyFont="1" applyFill="1" applyBorder="1" applyAlignment="1">
      <alignment horizontal="center"/>
    </xf>
    <xf numFmtId="0" fontId="40" fillId="33" borderId="10" xfId="53" applyFont="1" applyFill="1" applyBorder="1" applyAlignment="1">
      <alignment horizontal="center" vertical="top" wrapText="1"/>
      <protection/>
    </xf>
    <xf numFmtId="0" fontId="9" fillId="33" borderId="11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178" fontId="4" fillId="33" borderId="10" xfId="64" applyNumberFormat="1" applyFont="1" applyFill="1" applyBorder="1" applyAlignment="1">
      <alignment horizontal="center"/>
    </xf>
    <xf numFmtId="178" fontId="4" fillId="33" borderId="10" xfId="64" applyNumberFormat="1" applyFont="1" applyFill="1" applyBorder="1" applyAlignment="1">
      <alignment/>
    </xf>
    <xf numFmtId="0" fontId="3" fillId="33" borderId="16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1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6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11" xfId="53" applyFont="1" applyFill="1" applyBorder="1" applyAlignment="1">
      <alignment horizontal="left" vertical="top" wrapText="1"/>
      <protection/>
    </xf>
    <xf numFmtId="0" fontId="4" fillId="33" borderId="11" xfId="53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6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82" fontId="16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wrapText="1"/>
    </xf>
    <xf numFmtId="0" fontId="59" fillId="3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176" fontId="0" fillId="33" borderId="0" xfId="0" applyNumberFormat="1" applyFill="1" applyBorder="1" applyAlignment="1">
      <alignment/>
    </xf>
    <xf numFmtId="176" fontId="0" fillId="33" borderId="0" xfId="0" applyNumberFormat="1" applyFill="1" applyAlignment="1">
      <alignment/>
    </xf>
    <xf numFmtId="1" fontId="4" fillId="33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83" fontId="16" fillId="0" borderId="10" xfId="0" applyNumberFormat="1" applyFont="1" applyFill="1" applyBorder="1" applyAlignment="1">
      <alignment horizontal="center" vertical="center" wrapText="1"/>
    </xf>
    <xf numFmtId="178" fontId="4" fillId="0" borderId="10" xfId="64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vertical="center"/>
    </xf>
    <xf numFmtId="0" fontId="3" fillId="0" borderId="0" xfId="5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182" fontId="4" fillId="34" borderId="10" xfId="0" applyNumberFormat="1" applyFont="1" applyFill="1" applyBorder="1" applyAlignment="1">
      <alignment horizontal="center" wrapText="1"/>
    </xf>
    <xf numFmtId="178" fontId="4" fillId="34" borderId="10" xfId="64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0" fontId="3" fillId="34" borderId="10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410YNM\Documents\2018\&#1082;&#1086;&#1083;&#1083;&#1077;&#1075;&#1080;&#1080;\20.02.2018\&#1080;&#1085;&#1076;&#1080;&#1082;&#1072;&#1090;&#1080;&#1074;&#1085;&#1099;&#1081;%20&#1087;&#1083;&#1072;&#1085;%20&#1085;&#1072;%202018&#1075;&#1086;&#1076;%20&#1089;%20&#1074;&#1085;&#1077;&#1089;&#1077;&#1085;&#1085;&#1099;&#1084;&#1080;%20&#1080;&#1079;&#1084;&#1077;&#1085;&#1077;&#1085;&#1080;&#1103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ение 1"/>
    </sheetNames>
    <sheetDataSet>
      <sheetData sheetId="1">
        <row r="16">
          <cell r="G16">
            <v>4482</v>
          </cell>
        </row>
        <row r="17">
          <cell r="G17">
            <v>15</v>
          </cell>
        </row>
        <row r="18">
          <cell r="G18">
            <v>3308</v>
          </cell>
        </row>
        <row r="19">
          <cell r="G19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view="pageBreakPreview" zoomScale="75" zoomScaleSheetLayoutView="75" workbookViewId="0" topLeftCell="A1">
      <selection activeCell="F128" sqref="F128"/>
    </sheetView>
  </sheetViews>
  <sheetFormatPr defaultColWidth="9.140625" defaultRowHeight="15"/>
  <cols>
    <col min="1" max="1" width="5.57421875" style="50" customWidth="1"/>
    <col min="2" max="2" width="42.421875" style="7" customWidth="1"/>
    <col min="3" max="3" width="8.57421875" style="51" customWidth="1"/>
    <col min="4" max="4" width="10.140625" style="50" customWidth="1"/>
    <col min="5" max="5" width="11.57421875" style="52" customWidth="1"/>
    <col min="6" max="6" width="10.8515625" style="52" customWidth="1"/>
    <col min="7" max="7" width="9.421875" style="52" customWidth="1"/>
    <col min="8" max="11" width="9.140625" style="37" hidden="1" customWidth="1"/>
    <col min="12" max="14" width="9.140625" style="37" customWidth="1"/>
    <col min="15" max="15" width="9.8515625" style="37" customWidth="1"/>
    <col min="16" max="16384" width="9.140625" style="37" customWidth="1"/>
  </cols>
  <sheetData>
    <row r="1" spans="1:7" ht="14.25">
      <c r="A1" s="423" t="s">
        <v>126</v>
      </c>
      <c r="B1" s="424"/>
      <c r="C1" s="424"/>
      <c r="D1" s="424"/>
      <c r="E1" s="424"/>
      <c r="F1" s="424"/>
      <c r="G1" s="424"/>
    </row>
    <row r="2" spans="1:7" s="29" customFormat="1" ht="36">
      <c r="A2" s="38"/>
      <c r="B2" s="39" t="s">
        <v>51</v>
      </c>
      <c r="C2" s="40" t="s">
        <v>36</v>
      </c>
      <c r="D2" s="1" t="s">
        <v>123</v>
      </c>
      <c r="E2" s="1" t="s">
        <v>124</v>
      </c>
      <c r="F2" s="1" t="s">
        <v>125</v>
      </c>
      <c r="G2" s="1" t="s">
        <v>38</v>
      </c>
    </row>
    <row r="3" spans="1:7" s="26" customFormat="1" ht="15.75">
      <c r="A3" s="34"/>
      <c r="B3" s="8" t="s">
        <v>0</v>
      </c>
      <c r="C3" s="4"/>
      <c r="D3" s="41"/>
      <c r="E3" s="42"/>
      <c r="F3" s="42"/>
      <c r="G3" s="42"/>
    </row>
    <row r="4" spans="1:11" s="26" customFormat="1" ht="14.25">
      <c r="A4" s="34">
        <v>1</v>
      </c>
      <c r="B4" s="2" t="s">
        <v>1</v>
      </c>
      <c r="C4" s="3" t="s">
        <v>37</v>
      </c>
      <c r="D4" s="76">
        <v>23.7</v>
      </c>
      <c r="E4" s="4">
        <v>23.7</v>
      </c>
      <c r="F4" s="4">
        <v>23.7</v>
      </c>
      <c r="G4" s="4">
        <f>F4/E4*100</f>
        <v>100</v>
      </c>
      <c r="H4" s="4">
        <v>23.7</v>
      </c>
      <c r="I4" s="4">
        <v>23.7</v>
      </c>
      <c r="J4" s="4">
        <v>23.7</v>
      </c>
      <c r="K4" s="4">
        <v>23.7</v>
      </c>
    </row>
    <row r="5" spans="1:11" s="26" customFormat="1" ht="14.25">
      <c r="A5" s="34">
        <f>A4+1</f>
        <v>2</v>
      </c>
      <c r="B5" s="2" t="s">
        <v>2</v>
      </c>
      <c r="C5" s="3" t="s">
        <v>37</v>
      </c>
      <c r="D5" s="77">
        <v>17.2</v>
      </c>
      <c r="E5" s="95">
        <v>17.3</v>
      </c>
      <c r="F5" s="95">
        <v>17.3</v>
      </c>
      <c r="G5" s="82">
        <f>F5/E5*100</f>
        <v>100</v>
      </c>
      <c r="H5" s="6">
        <v>17.57</v>
      </c>
      <c r="I5" s="6">
        <v>17.57</v>
      </c>
      <c r="J5" s="6">
        <v>17.57</v>
      </c>
      <c r="K5" s="6">
        <v>17.57</v>
      </c>
    </row>
    <row r="6" spans="1:7" s="26" customFormat="1" ht="14.25">
      <c r="A6" s="34">
        <f>A5+1</f>
        <v>3</v>
      </c>
      <c r="B6" s="2" t="s">
        <v>3</v>
      </c>
      <c r="C6" s="3" t="s">
        <v>37</v>
      </c>
      <c r="D6" s="77">
        <v>11.1</v>
      </c>
      <c r="E6" s="6">
        <v>11.1</v>
      </c>
      <c r="F6" s="6">
        <v>11.1</v>
      </c>
      <c r="G6" s="82">
        <f>F6/E6*100</f>
        <v>100</v>
      </c>
    </row>
    <row r="7" spans="1:12" s="26" customFormat="1" ht="14.25">
      <c r="A7" s="34">
        <f>A6+1</f>
        <v>4</v>
      </c>
      <c r="B7" s="2" t="s">
        <v>53</v>
      </c>
      <c r="C7" s="3" t="s">
        <v>38</v>
      </c>
      <c r="D7" s="77">
        <v>8.3</v>
      </c>
      <c r="E7" s="6">
        <v>9.2</v>
      </c>
      <c r="F7" s="6">
        <v>9.2</v>
      </c>
      <c r="G7" s="82">
        <f>F7/E7*100</f>
        <v>100</v>
      </c>
      <c r="L7" s="110"/>
    </row>
    <row r="8" spans="1:12" s="26" customFormat="1" ht="14.25">
      <c r="A8" s="34">
        <f>A7+1</f>
        <v>5</v>
      </c>
      <c r="B8" s="7" t="s">
        <v>52</v>
      </c>
      <c r="C8" s="3" t="s">
        <v>38</v>
      </c>
      <c r="D8" s="77">
        <v>0.5</v>
      </c>
      <c r="E8" s="6">
        <v>0.6</v>
      </c>
      <c r="F8" s="6">
        <v>0.6</v>
      </c>
      <c r="G8" s="4">
        <f>F8/E8*100</f>
        <v>100</v>
      </c>
      <c r="L8" s="110"/>
    </row>
    <row r="9" spans="1:12" s="26" customFormat="1" ht="15.75">
      <c r="A9" s="34"/>
      <c r="B9" s="8" t="s">
        <v>67</v>
      </c>
      <c r="C9" s="3"/>
      <c r="D9" s="4"/>
      <c r="E9" s="99"/>
      <c r="F9" s="99"/>
      <c r="G9" s="5"/>
      <c r="L9" s="110"/>
    </row>
    <row r="10" spans="1:7" s="26" customFormat="1" ht="14.25">
      <c r="A10" s="34">
        <f>A8+1</f>
        <v>6</v>
      </c>
      <c r="B10" s="2" t="s">
        <v>4</v>
      </c>
      <c r="C10" s="3" t="s">
        <v>39</v>
      </c>
      <c r="D10" s="78">
        <v>55.3</v>
      </c>
      <c r="E10" s="99">
        <v>28.5</v>
      </c>
      <c r="F10" s="99">
        <v>45.8</v>
      </c>
      <c r="G10" s="85">
        <f aca="true" t="shared" si="0" ref="G10:G16">F10/E10*100</f>
        <v>160.7017543859649</v>
      </c>
    </row>
    <row r="11" spans="1:7" s="30" customFormat="1" ht="14.25">
      <c r="A11" s="34"/>
      <c r="B11" s="2" t="s">
        <v>54</v>
      </c>
      <c r="C11" s="3" t="s">
        <v>39</v>
      </c>
      <c r="D11" s="78">
        <v>25</v>
      </c>
      <c r="E11" s="95">
        <v>24</v>
      </c>
      <c r="F11" s="95">
        <v>31.4</v>
      </c>
      <c r="G11" s="85">
        <f t="shared" si="0"/>
        <v>130.83333333333334</v>
      </c>
    </row>
    <row r="12" spans="1:7" s="26" customFormat="1" ht="14.25">
      <c r="A12" s="34">
        <f>A10+1</f>
        <v>7</v>
      </c>
      <c r="B12" s="53" t="s">
        <v>5</v>
      </c>
      <c r="C12" s="3"/>
      <c r="D12" s="6">
        <v>22643</v>
      </c>
      <c r="E12" s="95">
        <v>24735</v>
      </c>
      <c r="F12" s="95">
        <v>24735</v>
      </c>
      <c r="G12" s="5">
        <f t="shared" si="0"/>
        <v>100</v>
      </c>
    </row>
    <row r="13" spans="1:7" s="31" customFormat="1" ht="28.5">
      <c r="A13" s="34">
        <f>A12+1</f>
        <v>8</v>
      </c>
      <c r="B13" s="53" t="s">
        <v>6</v>
      </c>
      <c r="C13" s="54" t="s">
        <v>41</v>
      </c>
      <c r="D13" s="6">
        <v>3.6</v>
      </c>
      <c r="E13" s="6">
        <v>3.6</v>
      </c>
      <c r="F13" s="6">
        <v>3.6</v>
      </c>
      <c r="G13" s="5">
        <f t="shared" si="0"/>
        <v>100</v>
      </c>
    </row>
    <row r="14" spans="1:7" s="26" customFormat="1" ht="28.5">
      <c r="A14" s="34">
        <f>A13+1</f>
        <v>9</v>
      </c>
      <c r="B14" s="53" t="s">
        <v>7</v>
      </c>
      <c r="C14" s="3" t="s">
        <v>38</v>
      </c>
      <c r="D14" s="6">
        <v>15.1</v>
      </c>
      <c r="E14" s="6">
        <v>15.1</v>
      </c>
      <c r="F14" s="6">
        <v>15.1</v>
      </c>
      <c r="G14" s="5">
        <f t="shared" si="0"/>
        <v>100</v>
      </c>
    </row>
    <row r="15" spans="1:7" s="26" customFormat="1" ht="42.75">
      <c r="A15" s="34">
        <f>A14+1</f>
        <v>10</v>
      </c>
      <c r="B15" s="9" t="s">
        <v>122</v>
      </c>
      <c r="C15" s="3" t="s">
        <v>42</v>
      </c>
      <c r="D15" s="6">
        <v>25.6</v>
      </c>
      <c r="E15" s="5">
        <v>16.5</v>
      </c>
      <c r="F15" s="5">
        <v>16.7</v>
      </c>
      <c r="G15" s="85">
        <f t="shared" si="0"/>
        <v>101.2121212121212</v>
      </c>
    </row>
    <row r="16" spans="1:7" s="26" customFormat="1" ht="42.75">
      <c r="A16" s="34">
        <f>A15+1</f>
        <v>11</v>
      </c>
      <c r="B16" s="2" t="s">
        <v>74</v>
      </c>
      <c r="C16" s="3" t="s">
        <v>40</v>
      </c>
      <c r="D16" s="6">
        <v>114.4</v>
      </c>
      <c r="E16" s="5">
        <v>459</v>
      </c>
      <c r="F16" s="5">
        <v>459</v>
      </c>
      <c r="G16" s="97">
        <f t="shared" si="0"/>
        <v>100</v>
      </c>
    </row>
    <row r="17" spans="1:7" s="26" customFormat="1" ht="14.25">
      <c r="A17" s="34"/>
      <c r="B17" s="11" t="s">
        <v>68</v>
      </c>
      <c r="C17" s="3"/>
      <c r="D17" s="4"/>
      <c r="E17" s="5"/>
      <c r="F17" s="5"/>
      <c r="G17" s="5"/>
    </row>
    <row r="18" spans="1:15" s="26" customFormat="1" ht="14.25">
      <c r="A18" s="34">
        <f>A16+1</f>
        <v>12</v>
      </c>
      <c r="B18" s="2" t="s">
        <v>11</v>
      </c>
      <c r="C18" s="3" t="s">
        <v>42</v>
      </c>
      <c r="D18" s="78">
        <v>1092.3</v>
      </c>
      <c r="E18" s="6">
        <f>E23+E28+E33+E38</f>
        <v>1386.8</v>
      </c>
      <c r="F18" s="6">
        <f>F23+F28+F33+F38</f>
        <v>1300.22</v>
      </c>
      <c r="G18" s="84">
        <f>F18/E18*100</f>
        <v>93.7568503028555</v>
      </c>
      <c r="L18" s="110"/>
      <c r="O18" s="98"/>
    </row>
    <row r="19" spans="1:12" s="26" customFormat="1" ht="14.25">
      <c r="A19" s="43">
        <f>A18+1</f>
        <v>13</v>
      </c>
      <c r="B19" s="2" t="s">
        <v>60</v>
      </c>
      <c r="C19" s="3" t="s">
        <v>39</v>
      </c>
      <c r="D19" s="78">
        <v>6.6</v>
      </c>
      <c r="E19" s="6">
        <f>E24+E29+E34+E39</f>
        <v>29.6</v>
      </c>
      <c r="F19" s="6">
        <f>F24+F29+F34</f>
        <v>2.1</v>
      </c>
      <c r="G19" s="84">
        <f>F19/E19*100</f>
        <v>7.094594594594595</v>
      </c>
      <c r="L19" s="110"/>
    </row>
    <row r="20" spans="1:12" s="26" customFormat="1" ht="28.5">
      <c r="A20" s="43">
        <f>A19+1</f>
        <v>14</v>
      </c>
      <c r="B20" s="2" t="s">
        <v>8</v>
      </c>
      <c r="C20" s="3" t="s">
        <v>43</v>
      </c>
      <c r="D20" s="78">
        <v>820</v>
      </c>
      <c r="E20" s="56">
        <v>1085</v>
      </c>
      <c r="F20" s="56">
        <v>949</v>
      </c>
      <c r="G20" s="84">
        <f>F20/E20*100</f>
        <v>87.46543778801843</v>
      </c>
      <c r="L20" s="110"/>
    </row>
    <row r="21" spans="1:7" s="26" customFormat="1" ht="14.25">
      <c r="A21" s="43">
        <v>15</v>
      </c>
      <c r="B21" s="9" t="s">
        <v>75</v>
      </c>
      <c r="C21" s="3" t="s">
        <v>40</v>
      </c>
      <c r="D21" s="78">
        <v>21100</v>
      </c>
      <c r="E21" s="57">
        <v>22142</v>
      </c>
      <c r="F21" s="57">
        <v>22142</v>
      </c>
      <c r="G21" s="84">
        <f aca="true" t="shared" si="1" ref="G21:G26">F21/E21*100</f>
        <v>100</v>
      </c>
    </row>
    <row r="22" spans="1:7" s="26" customFormat="1" ht="14.25">
      <c r="A22" s="43"/>
      <c r="B22" s="12" t="s">
        <v>10</v>
      </c>
      <c r="C22" s="3"/>
      <c r="D22" s="6"/>
      <c r="E22" s="5"/>
      <c r="F22" s="5"/>
      <c r="G22" s="84"/>
    </row>
    <row r="23" spans="1:14" s="26" customFormat="1" ht="14.25">
      <c r="A23" s="43">
        <f>A21+1</f>
        <v>16</v>
      </c>
      <c r="B23" s="2" t="s">
        <v>11</v>
      </c>
      <c r="C23" s="3" t="s">
        <v>42</v>
      </c>
      <c r="D23" s="78">
        <v>1000</v>
      </c>
      <c r="E23" s="105">
        <v>1238</v>
      </c>
      <c r="F23" s="5">
        <v>1225.9</v>
      </c>
      <c r="G23" s="84">
        <f t="shared" si="1"/>
        <v>99.0226171243942</v>
      </c>
      <c r="L23" s="110"/>
      <c r="N23" s="91"/>
    </row>
    <row r="24" spans="1:12" s="26" customFormat="1" ht="14.25">
      <c r="A24" s="43">
        <f>A23+1</f>
        <v>17</v>
      </c>
      <c r="B24" s="2" t="s">
        <v>60</v>
      </c>
      <c r="C24" s="3" t="s">
        <v>42</v>
      </c>
      <c r="D24" s="78">
        <v>6.6</v>
      </c>
      <c r="E24" s="6">
        <v>29.6</v>
      </c>
      <c r="F24" s="6">
        <v>2.1</v>
      </c>
      <c r="G24" s="84">
        <f t="shared" si="1"/>
        <v>7.094594594594595</v>
      </c>
      <c r="L24" s="110"/>
    </row>
    <row r="25" spans="1:12" s="26" customFormat="1" ht="28.5">
      <c r="A25" s="43">
        <f>A24+1</f>
        <v>18</v>
      </c>
      <c r="B25" s="2" t="s">
        <v>8</v>
      </c>
      <c r="C25" s="3" t="s">
        <v>43</v>
      </c>
      <c r="D25" s="78">
        <v>2809</v>
      </c>
      <c r="E25" s="6">
        <v>3729</v>
      </c>
      <c r="F25" s="6">
        <v>3415</v>
      </c>
      <c r="G25" s="84">
        <f t="shared" si="1"/>
        <v>91.57951193349425</v>
      </c>
      <c r="H25" s="44"/>
      <c r="L25" s="110"/>
    </row>
    <row r="26" spans="1:12" s="26" customFormat="1" ht="14.25">
      <c r="A26" s="43">
        <v>19</v>
      </c>
      <c r="B26" s="9" t="s">
        <v>75</v>
      </c>
      <c r="C26" s="3" t="s">
        <v>40</v>
      </c>
      <c r="D26" s="78">
        <v>25041</v>
      </c>
      <c r="E26" s="6">
        <v>26055</v>
      </c>
      <c r="F26" s="6">
        <v>25659</v>
      </c>
      <c r="G26" s="84">
        <f t="shared" si="1"/>
        <v>98.48013816925733</v>
      </c>
      <c r="L26" s="110"/>
    </row>
    <row r="27" spans="1:12" s="26" customFormat="1" ht="14.25">
      <c r="A27" s="43"/>
      <c r="B27" s="13" t="s">
        <v>87</v>
      </c>
      <c r="C27" s="14"/>
      <c r="D27" s="15"/>
      <c r="E27" s="6"/>
      <c r="F27" s="6"/>
      <c r="G27" s="87"/>
      <c r="L27" s="109"/>
    </row>
    <row r="28" spans="1:12" s="26" customFormat="1" ht="14.25">
      <c r="A28" s="43">
        <f>A26+1</f>
        <v>20</v>
      </c>
      <c r="B28" s="59" t="s">
        <v>11</v>
      </c>
      <c r="C28" s="3" t="s">
        <v>42</v>
      </c>
      <c r="D28" s="79">
        <v>0.8</v>
      </c>
      <c r="E28" s="6">
        <v>0.6</v>
      </c>
      <c r="F28" s="6">
        <v>0.7</v>
      </c>
      <c r="G28" s="84">
        <f>F28/E28*100</f>
        <v>116.66666666666667</v>
      </c>
      <c r="L28" s="109"/>
    </row>
    <row r="29" spans="1:12" s="26" customFormat="1" ht="14.25">
      <c r="A29" s="43">
        <f>A28+1</f>
        <v>21</v>
      </c>
      <c r="B29" s="59" t="s">
        <v>60</v>
      </c>
      <c r="C29" s="3" t="s">
        <v>42</v>
      </c>
      <c r="D29" s="79">
        <v>0</v>
      </c>
      <c r="E29" s="6">
        <v>0</v>
      </c>
      <c r="F29" s="6">
        <v>0</v>
      </c>
      <c r="G29" s="84">
        <v>0</v>
      </c>
      <c r="L29" s="109"/>
    </row>
    <row r="30" spans="1:12" s="26" customFormat="1" ht="28.5">
      <c r="A30" s="43">
        <f>A29+1</f>
        <v>22</v>
      </c>
      <c r="B30" s="59" t="s">
        <v>8</v>
      </c>
      <c r="C30" s="3" t="s">
        <v>43</v>
      </c>
      <c r="D30" s="79">
        <v>66.7</v>
      </c>
      <c r="E30" s="60">
        <v>43</v>
      </c>
      <c r="F30" s="60">
        <v>58</v>
      </c>
      <c r="G30" s="84">
        <f>F30/E30*100</f>
        <v>134.88372093023256</v>
      </c>
      <c r="L30" s="109"/>
    </row>
    <row r="31" spans="1:12" s="26" customFormat="1" ht="14.25">
      <c r="A31" s="43">
        <f>A30+1</f>
        <v>23</v>
      </c>
      <c r="B31" s="61" t="s">
        <v>75</v>
      </c>
      <c r="C31" s="3" t="s">
        <v>40</v>
      </c>
      <c r="D31" s="79">
        <v>16260.6</v>
      </c>
      <c r="E31" s="62">
        <v>14426.3</v>
      </c>
      <c r="F31" s="62">
        <v>15766.7</v>
      </c>
      <c r="G31" s="84">
        <f>F31/E31*100</f>
        <v>109.29136368992745</v>
      </c>
      <c r="L31" s="109"/>
    </row>
    <row r="32" spans="1:12" s="26" customFormat="1" ht="28.5">
      <c r="A32" s="43"/>
      <c r="B32" s="16" t="s">
        <v>61</v>
      </c>
      <c r="C32" s="14"/>
      <c r="D32" s="17"/>
      <c r="E32" s="5"/>
      <c r="F32" s="5"/>
      <c r="G32" s="5"/>
      <c r="L32" s="109"/>
    </row>
    <row r="33" spans="1:12" s="26" customFormat="1" ht="14.25">
      <c r="A33" s="43">
        <v>24</v>
      </c>
      <c r="B33" s="2" t="s">
        <v>11</v>
      </c>
      <c r="C33" s="3" t="s">
        <v>42</v>
      </c>
      <c r="D33" s="79">
        <v>59</v>
      </c>
      <c r="E33" s="5">
        <v>121</v>
      </c>
      <c r="F33" s="5">
        <v>37.82</v>
      </c>
      <c r="G33" s="85">
        <f>F33/E33*100</f>
        <v>31.25619834710744</v>
      </c>
      <c r="L33" s="114"/>
    </row>
    <row r="34" spans="1:12" s="26" customFormat="1" ht="14.25">
      <c r="A34" s="43">
        <f>A33+1</f>
        <v>25</v>
      </c>
      <c r="B34" s="2" t="s">
        <v>60</v>
      </c>
      <c r="C34" s="3" t="s">
        <v>42</v>
      </c>
      <c r="D34" s="79">
        <v>0</v>
      </c>
      <c r="E34" s="5">
        <v>0</v>
      </c>
      <c r="F34" s="5">
        <v>0</v>
      </c>
      <c r="G34" s="85">
        <v>0</v>
      </c>
      <c r="L34" s="110"/>
    </row>
    <row r="35" spans="1:12" s="26" customFormat="1" ht="28.5">
      <c r="A35" s="43">
        <f>A34+1</f>
        <v>26</v>
      </c>
      <c r="B35" s="2" t="s">
        <v>8</v>
      </c>
      <c r="C35" s="3" t="s">
        <v>43</v>
      </c>
      <c r="D35" s="79">
        <v>73.8</v>
      </c>
      <c r="E35" s="58">
        <v>145</v>
      </c>
      <c r="F35" s="58">
        <v>46.3</v>
      </c>
      <c r="G35" s="85">
        <f>F35/E35*100</f>
        <v>31.93103448275862</v>
      </c>
      <c r="L35" s="110"/>
    </row>
    <row r="36" spans="1:7" s="26" customFormat="1" ht="14.25">
      <c r="A36" s="43">
        <v>27</v>
      </c>
      <c r="B36" s="9" t="s">
        <v>75</v>
      </c>
      <c r="C36" s="3" t="s">
        <v>40</v>
      </c>
      <c r="D36" s="79">
        <v>14350</v>
      </c>
      <c r="E36" s="55">
        <v>16947</v>
      </c>
      <c r="F36" s="55">
        <v>16947</v>
      </c>
      <c r="G36" s="85">
        <f>F36/E36*100</f>
        <v>100</v>
      </c>
    </row>
    <row r="37" spans="1:7" s="26" customFormat="1" ht="28.5">
      <c r="A37" s="43"/>
      <c r="B37" s="12" t="s">
        <v>78</v>
      </c>
      <c r="C37" s="14"/>
      <c r="D37" s="6"/>
      <c r="E37" s="5"/>
      <c r="F37" s="5"/>
      <c r="G37" s="5"/>
    </row>
    <row r="38" spans="1:7" s="26" customFormat="1" ht="14.25">
      <c r="A38" s="43">
        <f>A36+1</f>
        <v>28</v>
      </c>
      <c r="B38" s="2" t="s">
        <v>11</v>
      </c>
      <c r="C38" s="3" t="s">
        <v>42</v>
      </c>
      <c r="D38" s="79">
        <v>32.5</v>
      </c>
      <c r="E38" s="5">
        <v>27.2</v>
      </c>
      <c r="F38" s="5">
        <v>35.8</v>
      </c>
      <c r="G38" s="85">
        <f>F38/E38*100</f>
        <v>131.61764705882354</v>
      </c>
    </row>
    <row r="39" spans="1:7" s="26" customFormat="1" ht="14.25">
      <c r="A39" s="43">
        <f>A38+1</f>
        <v>29</v>
      </c>
      <c r="B39" s="2" t="s">
        <v>60</v>
      </c>
      <c r="C39" s="3" t="s">
        <v>42</v>
      </c>
      <c r="D39" s="79">
        <v>0</v>
      </c>
      <c r="E39" s="5">
        <v>0</v>
      </c>
      <c r="F39" s="5">
        <v>0</v>
      </c>
      <c r="G39" s="85">
        <v>0</v>
      </c>
    </row>
    <row r="40" spans="1:7" s="26" customFormat="1" ht="28.5">
      <c r="A40" s="43">
        <f>A39+1</f>
        <v>30</v>
      </c>
      <c r="B40" s="2" t="s">
        <v>8</v>
      </c>
      <c r="C40" s="3" t="s">
        <v>43</v>
      </c>
      <c r="D40" s="79">
        <v>198.1</v>
      </c>
      <c r="E40" s="56">
        <v>166</v>
      </c>
      <c r="F40" s="56">
        <v>218</v>
      </c>
      <c r="G40" s="85">
        <f>F40/E40*100</f>
        <v>131.32530120481925</v>
      </c>
    </row>
    <row r="41" spans="1:7" s="26" customFormat="1" ht="14.25">
      <c r="A41" s="43">
        <v>31</v>
      </c>
      <c r="B41" s="9" t="s">
        <v>75</v>
      </c>
      <c r="C41" s="3" t="s">
        <v>40</v>
      </c>
      <c r="D41" s="79">
        <v>17107</v>
      </c>
      <c r="E41" s="55">
        <v>18790</v>
      </c>
      <c r="F41" s="55">
        <v>18790</v>
      </c>
      <c r="G41" s="85">
        <f>F41/E41*100</f>
        <v>100</v>
      </c>
    </row>
    <row r="42" spans="1:7" s="26" customFormat="1" ht="15.75">
      <c r="A42" s="43"/>
      <c r="B42" s="18" t="s">
        <v>12</v>
      </c>
      <c r="C42" s="14"/>
      <c r="D42" s="79"/>
      <c r="E42" s="5"/>
      <c r="F42" s="5"/>
      <c r="G42" s="5"/>
    </row>
    <row r="43" spans="1:7" s="26" customFormat="1" ht="14.25">
      <c r="A43" s="43">
        <f>A41+1</f>
        <v>32</v>
      </c>
      <c r="B43" s="9" t="s">
        <v>85</v>
      </c>
      <c r="C43" s="3" t="s">
        <v>42</v>
      </c>
      <c r="D43" s="79">
        <v>246.9</v>
      </c>
      <c r="E43" s="105">
        <v>250</v>
      </c>
      <c r="F43" s="105">
        <v>256.9</v>
      </c>
      <c r="G43" s="85">
        <f>F43/E43*100</f>
        <v>102.75999999999999</v>
      </c>
    </row>
    <row r="44" spans="1:7" s="26" customFormat="1" ht="14.25">
      <c r="A44" s="43">
        <f>A43+1</f>
        <v>33</v>
      </c>
      <c r="B44" s="2" t="s">
        <v>60</v>
      </c>
      <c r="C44" s="3" t="s">
        <v>42</v>
      </c>
      <c r="D44" s="79">
        <v>7.2</v>
      </c>
      <c r="E44" s="99">
        <v>0</v>
      </c>
      <c r="F44" s="99">
        <v>13.6</v>
      </c>
      <c r="G44" s="97">
        <v>1360</v>
      </c>
    </row>
    <row r="45" spans="1:7" s="26" customFormat="1" ht="28.5">
      <c r="A45" s="43">
        <f>A44+1</f>
        <v>34</v>
      </c>
      <c r="B45" s="9" t="s">
        <v>8</v>
      </c>
      <c r="C45" s="3" t="s">
        <v>43</v>
      </c>
      <c r="D45" s="79">
        <v>0.1</v>
      </c>
      <c r="E45" s="6">
        <v>0.1</v>
      </c>
      <c r="F45" s="106">
        <f>F43/3500</f>
        <v>0.07339999999999999</v>
      </c>
      <c r="G45" s="84">
        <v>100</v>
      </c>
    </row>
    <row r="46" spans="1:7" s="26" customFormat="1" ht="14.25">
      <c r="A46" s="43">
        <v>35</v>
      </c>
      <c r="B46" s="9" t="s">
        <v>13</v>
      </c>
      <c r="C46" s="3" t="s">
        <v>40</v>
      </c>
      <c r="D46" s="79">
        <v>8672</v>
      </c>
      <c r="E46" s="5">
        <v>10000</v>
      </c>
      <c r="F46" s="5">
        <v>10000</v>
      </c>
      <c r="G46" s="85">
        <f>F46/E46*100</f>
        <v>100</v>
      </c>
    </row>
    <row r="47" spans="1:7" s="26" customFormat="1" ht="15.75">
      <c r="A47" s="45"/>
      <c r="B47" s="19" t="s">
        <v>18</v>
      </c>
      <c r="C47" s="14"/>
      <c r="D47" s="17"/>
      <c r="E47" s="5"/>
      <c r="F47" s="5"/>
      <c r="G47" s="5"/>
    </row>
    <row r="48" spans="1:7" s="26" customFormat="1" ht="14.25">
      <c r="A48" s="45">
        <f>A46+1</f>
        <v>36</v>
      </c>
      <c r="B48" s="2" t="s">
        <v>19</v>
      </c>
      <c r="C48" s="3" t="s">
        <v>44</v>
      </c>
      <c r="D48" s="79">
        <v>25</v>
      </c>
      <c r="E48" s="5">
        <v>20</v>
      </c>
      <c r="F48" s="5">
        <v>20</v>
      </c>
      <c r="G48" s="5">
        <f>F48/E48*100</f>
        <v>100</v>
      </c>
    </row>
    <row r="49" spans="1:12" s="26" customFormat="1" ht="14.25">
      <c r="A49" s="45">
        <f>A48+1</f>
        <v>37</v>
      </c>
      <c r="B49" s="2" t="s">
        <v>20</v>
      </c>
      <c r="C49" s="3" t="s">
        <v>39</v>
      </c>
      <c r="D49" s="79">
        <v>0</v>
      </c>
      <c r="E49" s="5">
        <v>0.1</v>
      </c>
      <c r="F49" s="107">
        <v>0.09</v>
      </c>
      <c r="G49" s="5">
        <v>100</v>
      </c>
      <c r="L49" s="110"/>
    </row>
    <row r="50" spans="1:12" s="26" customFormat="1" ht="14.25">
      <c r="A50" s="45">
        <f>A49+1</f>
        <v>38</v>
      </c>
      <c r="B50" s="2" t="s">
        <v>60</v>
      </c>
      <c r="C50" s="3" t="s">
        <v>39</v>
      </c>
      <c r="D50" s="79">
        <v>0.11</v>
      </c>
      <c r="E50" s="5">
        <v>0.1</v>
      </c>
      <c r="F50" s="107">
        <v>0.08</v>
      </c>
      <c r="G50" s="5">
        <v>100</v>
      </c>
      <c r="L50" s="110"/>
    </row>
    <row r="51" spans="1:12" s="26" customFormat="1" ht="14.25">
      <c r="A51" s="45">
        <v>39</v>
      </c>
      <c r="B51" s="9" t="s">
        <v>75</v>
      </c>
      <c r="C51" s="3" t="s">
        <v>40</v>
      </c>
      <c r="D51" s="79">
        <v>11500</v>
      </c>
      <c r="E51" s="6">
        <v>11500</v>
      </c>
      <c r="F51" s="6">
        <v>11500</v>
      </c>
      <c r="G51" s="5">
        <f aca="true" t="shared" si="2" ref="G51:G57">F51/E51*100</f>
        <v>100</v>
      </c>
      <c r="L51" s="36"/>
    </row>
    <row r="52" spans="1:12" s="26" customFormat="1" ht="30.75">
      <c r="A52" s="34"/>
      <c r="B52" s="18" t="s">
        <v>21</v>
      </c>
      <c r="C52" s="3"/>
      <c r="D52" s="79"/>
      <c r="E52" s="23"/>
      <c r="F52" s="23"/>
      <c r="G52" s="5"/>
      <c r="L52" s="36"/>
    </row>
    <row r="53" spans="1:12" s="26" customFormat="1" ht="14.25">
      <c r="A53" s="34">
        <f>A51+1</f>
        <v>40</v>
      </c>
      <c r="B53" s="2" t="s">
        <v>22</v>
      </c>
      <c r="C53" s="3" t="s">
        <v>42</v>
      </c>
      <c r="D53" s="79">
        <v>381.6</v>
      </c>
      <c r="E53" s="6">
        <v>400.3</v>
      </c>
      <c r="F53" s="6">
        <v>377.6</v>
      </c>
      <c r="G53" s="85">
        <f t="shared" si="2"/>
        <v>94.32925306020485</v>
      </c>
      <c r="L53" s="110"/>
    </row>
    <row r="54" spans="1:12" s="26" customFormat="1" ht="14.25">
      <c r="A54" s="45">
        <f>A53+1</f>
        <v>41</v>
      </c>
      <c r="B54" s="2" t="s">
        <v>23</v>
      </c>
      <c r="C54" s="3" t="s">
        <v>42</v>
      </c>
      <c r="D54" s="79">
        <v>76.8</v>
      </c>
      <c r="E54" s="6">
        <v>79.7</v>
      </c>
      <c r="F54" s="6">
        <v>83.3</v>
      </c>
      <c r="G54" s="85">
        <f t="shared" si="2"/>
        <v>104.51693851944792</v>
      </c>
      <c r="L54" s="110"/>
    </row>
    <row r="55" spans="1:7" s="26" customFormat="1" ht="14.25">
      <c r="A55" s="45">
        <f>A54+1</f>
        <v>42</v>
      </c>
      <c r="B55" s="2" t="s">
        <v>24</v>
      </c>
      <c r="C55" s="3" t="s">
        <v>42</v>
      </c>
      <c r="D55" s="79">
        <v>12.5</v>
      </c>
      <c r="E55" s="6">
        <v>13</v>
      </c>
      <c r="F55" s="6">
        <v>13.2</v>
      </c>
      <c r="G55" s="85">
        <f t="shared" si="2"/>
        <v>101.53846153846153</v>
      </c>
    </row>
    <row r="56" spans="1:12" s="26" customFormat="1" ht="14.25">
      <c r="A56" s="45">
        <f>A55+1</f>
        <v>43</v>
      </c>
      <c r="B56" s="2" t="s">
        <v>9</v>
      </c>
      <c r="C56" s="3" t="s">
        <v>44</v>
      </c>
      <c r="D56" s="79">
        <v>1163</v>
      </c>
      <c r="E56" s="6">
        <v>1165</v>
      </c>
      <c r="F56" s="6">
        <v>1165</v>
      </c>
      <c r="G56" s="85">
        <f t="shared" si="2"/>
        <v>100</v>
      </c>
      <c r="L56" s="47"/>
    </row>
    <row r="57" spans="1:7" s="26" customFormat="1" ht="14.25">
      <c r="A57" s="45">
        <f>A56+1</f>
        <v>44</v>
      </c>
      <c r="B57" s="2" t="s">
        <v>16</v>
      </c>
      <c r="C57" s="3" t="s">
        <v>40</v>
      </c>
      <c r="D57" s="79">
        <v>11000</v>
      </c>
      <c r="E57" s="6">
        <v>11000</v>
      </c>
      <c r="F57" s="6">
        <v>11000</v>
      </c>
      <c r="G57" s="85">
        <f t="shared" si="2"/>
        <v>100</v>
      </c>
    </row>
    <row r="58" spans="1:7" s="26" customFormat="1" ht="15.75">
      <c r="A58" s="45"/>
      <c r="B58" s="21" t="s">
        <v>25</v>
      </c>
      <c r="C58" s="14"/>
      <c r="D58" s="20"/>
      <c r="E58" s="6"/>
      <c r="F58" s="6"/>
      <c r="G58" s="6"/>
    </row>
    <row r="59" spans="1:12" s="26" customFormat="1" ht="57">
      <c r="A59" s="45">
        <f>A57+1</f>
        <v>45</v>
      </c>
      <c r="B59" s="9" t="s">
        <v>86</v>
      </c>
      <c r="C59" s="3" t="s">
        <v>42</v>
      </c>
      <c r="D59" s="79">
        <v>412.4</v>
      </c>
      <c r="E59" s="6">
        <v>409.3</v>
      </c>
      <c r="F59" s="6">
        <v>420.6</v>
      </c>
      <c r="G59" s="84">
        <f>F59/E59*100</f>
        <v>102.7608111409724</v>
      </c>
      <c r="L59" s="113"/>
    </row>
    <row r="60" spans="1:7" s="26" customFormat="1" ht="14.25">
      <c r="A60" s="45">
        <f>A59+1</f>
        <v>46</v>
      </c>
      <c r="B60" s="9" t="s">
        <v>26</v>
      </c>
      <c r="C60" s="3" t="s">
        <v>50</v>
      </c>
      <c r="D60" s="79">
        <v>104</v>
      </c>
      <c r="E60" s="20">
        <v>100</v>
      </c>
      <c r="F60" s="20">
        <v>106</v>
      </c>
      <c r="G60" s="84">
        <f>F60/E60*100</f>
        <v>106</v>
      </c>
    </row>
    <row r="61" spans="1:7" s="26" customFormat="1" ht="85.5">
      <c r="A61" s="45">
        <v>47</v>
      </c>
      <c r="B61" s="9" t="s">
        <v>89</v>
      </c>
      <c r="C61" s="3" t="s">
        <v>38</v>
      </c>
      <c r="D61" s="79">
        <v>19.9</v>
      </c>
      <c r="E61" s="6">
        <v>19.9</v>
      </c>
      <c r="F61" s="6">
        <v>19.9</v>
      </c>
      <c r="G61" s="84">
        <f>F61/E61*100</f>
        <v>100</v>
      </c>
    </row>
    <row r="62" spans="1:7" s="26" customFormat="1" ht="28.5">
      <c r="A62" s="45">
        <v>48</v>
      </c>
      <c r="B62" s="9" t="s">
        <v>58</v>
      </c>
      <c r="C62" s="3" t="s">
        <v>44</v>
      </c>
      <c r="D62" s="89">
        <v>650</v>
      </c>
      <c r="E62" s="20">
        <v>665</v>
      </c>
      <c r="F62" s="20">
        <v>665</v>
      </c>
      <c r="G62" s="84">
        <f>F62/E62*100</f>
        <v>100</v>
      </c>
    </row>
    <row r="63" spans="1:7" s="26" customFormat="1" ht="14.25">
      <c r="A63" s="45">
        <v>49</v>
      </c>
      <c r="B63" s="9" t="s">
        <v>16</v>
      </c>
      <c r="C63" s="3" t="s">
        <v>40</v>
      </c>
      <c r="D63" s="79">
        <v>12282</v>
      </c>
      <c r="E63" s="6">
        <v>12300</v>
      </c>
      <c r="F63" s="6">
        <v>12300</v>
      </c>
      <c r="G63" s="84">
        <f>F63/E63*100</f>
        <v>100</v>
      </c>
    </row>
    <row r="64" spans="1:7" s="26" customFormat="1" ht="30.75">
      <c r="A64" s="45"/>
      <c r="B64" s="21" t="s">
        <v>33</v>
      </c>
      <c r="C64" s="14"/>
      <c r="D64" s="6"/>
      <c r="E64" s="6"/>
      <c r="F64" s="6"/>
      <c r="G64" s="6"/>
    </row>
    <row r="65" spans="1:7" s="26" customFormat="1" ht="42.75">
      <c r="A65" s="45">
        <f>A63+1</f>
        <v>50</v>
      </c>
      <c r="B65" s="2" t="s">
        <v>79</v>
      </c>
      <c r="C65" s="3" t="s">
        <v>49</v>
      </c>
      <c r="D65" s="79">
        <v>633.9</v>
      </c>
      <c r="E65" s="6">
        <v>890</v>
      </c>
      <c r="F65" s="6">
        <v>899.9</v>
      </c>
      <c r="G65" s="84">
        <f>F65/E65*100</f>
        <v>101.11235955056179</v>
      </c>
    </row>
    <row r="66" spans="1:7" s="26" customFormat="1" ht="14.25">
      <c r="A66" s="45">
        <v>51</v>
      </c>
      <c r="B66" s="2" t="s">
        <v>90</v>
      </c>
      <c r="C66" s="3" t="s">
        <v>50</v>
      </c>
      <c r="D66" s="79">
        <v>706</v>
      </c>
      <c r="E66" s="80">
        <v>915</v>
      </c>
      <c r="F66" s="80">
        <v>937</v>
      </c>
      <c r="G66" s="84">
        <f>F66/E66*100</f>
        <v>102.40437158469946</v>
      </c>
    </row>
    <row r="67" spans="1:7" s="26" customFormat="1" ht="57">
      <c r="A67" s="45">
        <v>52</v>
      </c>
      <c r="B67" s="2" t="s">
        <v>94</v>
      </c>
      <c r="C67" s="3" t="s">
        <v>38</v>
      </c>
      <c r="D67" s="79">
        <v>19</v>
      </c>
      <c r="E67" s="80">
        <v>31</v>
      </c>
      <c r="F67" s="80">
        <v>31</v>
      </c>
      <c r="G67" s="84">
        <f>F67/E67*100</f>
        <v>100</v>
      </c>
    </row>
    <row r="68" spans="1:7" s="26" customFormat="1" ht="57">
      <c r="A68" s="45">
        <v>53</v>
      </c>
      <c r="B68" s="2" t="s">
        <v>93</v>
      </c>
      <c r="C68" s="3" t="s">
        <v>38</v>
      </c>
      <c r="D68" s="79">
        <v>83.5</v>
      </c>
      <c r="E68" s="80">
        <v>82.5</v>
      </c>
      <c r="F68" s="80">
        <v>83.5</v>
      </c>
      <c r="G68" s="84">
        <f>F68/E68*100</f>
        <v>101.21212121212122</v>
      </c>
    </row>
    <row r="69" spans="1:7" s="26" customFormat="1" ht="76.5">
      <c r="A69" s="45">
        <v>54</v>
      </c>
      <c r="B69" s="2" t="s">
        <v>91</v>
      </c>
      <c r="C69" s="64" t="s">
        <v>92</v>
      </c>
      <c r="D69" s="79">
        <v>25.3</v>
      </c>
      <c r="E69" s="80">
        <v>32</v>
      </c>
      <c r="F69" s="100">
        <v>46</v>
      </c>
      <c r="G69" s="84">
        <f>F69/E69*100</f>
        <v>143.75</v>
      </c>
    </row>
    <row r="70" spans="1:7" s="26" customFormat="1" ht="15.75">
      <c r="A70" s="34"/>
      <c r="B70" s="8" t="s">
        <v>69</v>
      </c>
      <c r="C70" s="3"/>
      <c r="D70" s="65"/>
      <c r="E70" s="23"/>
      <c r="F70" s="23"/>
      <c r="G70" s="23"/>
    </row>
    <row r="71" spans="1:7" s="26" customFormat="1" ht="46.5">
      <c r="A71" s="34">
        <f>A69+1</f>
        <v>55</v>
      </c>
      <c r="B71" s="35" t="s">
        <v>95</v>
      </c>
      <c r="C71" s="3" t="s">
        <v>44</v>
      </c>
      <c r="D71" s="78">
        <v>0</v>
      </c>
      <c r="E71" s="103">
        <v>0</v>
      </c>
      <c r="F71" s="6">
        <v>0</v>
      </c>
      <c r="G71" s="6">
        <v>0</v>
      </c>
    </row>
    <row r="72" spans="1:7" s="26" customFormat="1" ht="109.5">
      <c r="A72" s="34">
        <v>56</v>
      </c>
      <c r="B72" s="35" t="s">
        <v>97</v>
      </c>
      <c r="C72" s="28" t="s">
        <v>38</v>
      </c>
      <c r="D72" s="78">
        <v>18</v>
      </c>
      <c r="E72" s="103">
        <v>5</v>
      </c>
      <c r="F72" s="6">
        <v>5</v>
      </c>
      <c r="G72" s="6">
        <f aca="true" t="shared" si="3" ref="G72:G77">F72/E72*100</f>
        <v>100</v>
      </c>
    </row>
    <row r="73" spans="1:7" s="26" customFormat="1" ht="62.25">
      <c r="A73" s="34">
        <v>57</v>
      </c>
      <c r="B73" s="35" t="s">
        <v>96</v>
      </c>
      <c r="C73" s="28" t="s">
        <v>38</v>
      </c>
      <c r="D73" s="78">
        <v>20</v>
      </c>
      <c r="E73" s="103">
        <v>15</v>
      </c>
      <c r="F73" s="6">
        <v>15</v>
      </c>
      <c r="G73" s="6">
        <f t="shared" si="3"/>
        <v>100</v>
      </c>
    </row>
    <row r="74" spans="1:7" s="26" customFormat="1" ht="93.75">
      <c r="A74" s="34">
        <v>58</v>
      </c>
      <c r="B74" s="35" t="s">
        <v>70</v>
      </c>
      <c r="C74" s="28" t="s">
        <v>98</v>
      </c>
      <c r="D74" s="78">
        <v>23</v>
      </c>
      <c r="E74" s="103">
        <v>30</v>
      </c>
      <c r="F74" s="6">
        <v>15</v>
      </c>
      <c r="G74" s="6">
        <f t="shared" si="3"/>
        <v>50</v>
      </c>
    </row>
    <row r="75" spans="1:7" s="26" customFormat="1" ht="78">
      <c r="A75" s="34">
        <f>A73+1</f>
        <v>58</v>
      </c>
      <c r="B75" s="35" t="s">
        <v>99</v>
      </c>
      <c r="C75" s="28" t="s">
        <v>38</v>
      </c>
      <c r="D75" s="78">
        <v>20</v>
      </c>
      <c r="E75" s="103">
        <v>10</v>
      </c>
      <c r="F75" s="6">
        <v>10</v>
      </c>
      <c r="G75" s="6">
        <f t="shared" si="3"/>
        <v>100</v>
      </c>
    </row>
    <row r="76" spans="1:7" s="26" customFormat="1" ht="93.75">
      <c r="A76" s="34">
        <f>A74+1</f>
        <v>59</v>
      </c>
      <c r="B76" s="35" t="s">
        <v>100</v>
      </c>
      <c r="C76" s="28" t="s">
        <v>38</v>
      </c>
      <c r="D76" s="78">
        <v>5</v>
      </c>
      <c r="E76" s="103">
        <v>0.5</v>
      </c>
      <c r="F76" s="6">
        <v>0.62</v>
      </c>
      <c r="G76" s="6">
        <f t="shared" si="3"/>
        <v>124</v>
      </c>
    </row>
    <row r="77" spans="1:12" s="26" customFormat="1" ht="78">
      <c r="A77" s="34">
        <f>A75+1</f>
        <v>59</v>
      </c>
      <c r="B77" s="35" t="s">
        <v>101</v>
      </c>
      <c r="C77" s="28" t="s">
        <v>38</v>
      </c>
      <c r="D77" s="78">
        <v>66.1</v>
      </c>
      <c r="E77" s="103">
        <v>0.5</v>
      </c>
      <c r="F77" s="6">
        <v>0.62</v>
      </c>
      <c r="G77" s="6">
        <f t="shared" si="3"/>
        <v>124</v>
      </c>
      <c r="L77" s="75"/>
    </row>
    <row r="78" spans="1:7" s="26" customFormat="1" ht="15.75">
      <c r="A78" s="45"/>
      <c r="B78" s="18" t="s">
        <v>57</v>
      </c>
      <c r="C78" s="3"/>
      <c r="D78" s="15"/>
      <c r="E78" s="24"/>
      <c r="F78" s="24"/>
      <c r="G78" s="24"/>
    </row>
    <row r="79" spans="1:7" s="26" customFormat="1" ht="14.25">
      <c r="A79" s="45">
        <v>60</v>
      </c>
      <c r="B79" s="2" t="s">
        <v>23</v>
      </c>
      <c r="C79" s="3" t="s">
        <v>43</v>
      </c>
      <c r="D79" s="6">
        <v>362.9</v>
      </c>
      <c r="E79" s="5">
        <v>350</v>
      </c>
      <c r="F79" s="5">
        <v>353.8</v>
      </c>
      <c r="G79" s="83">
        <f>F79/E79*100</f>
        <v>101.08571428571429</v>
      </c>
    </row>
    <row r="80" spans="1:7" s="26" customFormat="1" ht="14.25">
      <c r="A80" s="45">
        <f>A79+1</f>
        <v>61</v>
      </c>
      <c r="B80" s="2" t="s">
        <v>9</v>
      </c>
      <c r="C80" s="3" t="s">
        <v>44</v>
      </c>
      <c r="D80" s="6">
        <v>166</v>
      </c>
      <c r="E80" s="6">
        <v>166</v>
      </c>
      <c r="F80" s="6">
        <v>166</v>
      </c>
      <c r="G80" s="10">
        <f>F80/E80*100</f>
        <v>100</v>
      </c>
    </row>
    <row r="81" spans="1:12" s="26" customFormat="1" ht="14.25">
      <c r="A81" s="45">
        <f>A80+1</f>
        <v>62</v>
      </c>
      <c r="B81" s="2" t="s">
        <v>16</v>
      </c>
      <c r="C81" s="3" t="s">
        <v>40</v>
      </c>
      <c r="D81" s="6">
        <v>12331</v>
      </c>
      <c r="E81" s="6">
        <v>14349.5</v>
      </c>
      <c r="F81" s="6">
        <v>12149.5</v>
      </c>
      <c r="G81" s="83">
        <f>F81/E81*100</f>
        <v>84.66845534687619</v>
      </c>
      <c r="H81" s="33">
        <v>11585</v>
      </c>
      <c r="L81" s="110"/>
    </row>
    <row r="82" spans="1:7" s="26" customFormat="1" ht="71.25">
      <c r="A82" s="45">
        <f>A81+1</f>
        <v>63</v>
      </c>
      <c r="B82" s="66" t="s">
        <v>81</v>
      </c>
      <c r="C82" s="14" t="s">
        <v>38</v>
      </c>
      <c r="D82" s="4">
        <v>96.7</v>
      </c>
      <c r="E82" s="10">
        <v>75</v>
      </c>
      <c r="F82" s="10">
        <v>84.6</v>
      </c>
      <c r="G82" s="10">
        <f>F82/E82*100</f>
        <v>112.79999999999998</v>
      </c>
    </row>
    <row r="83" spans="1:7" s="26" customFormat="1" ht="15.75">
      <c r="A83" s="45"/>
      <c r="B83" s="21" t="s">
        <v>56</v>
      </c>
      <c r="C83" s="14"/>
      <c r="D83" s="6"/>
      <c r="E83" s="5"/>
      <c r="F83" s="5"/>
      <c r="G83" s="5"/>
    </row>
    <row r="84" spans="1:7" s="26" customFormat="1" ht="42.75">
      <c r="A84" s="45">
        <v>65</v>
      </c>
      <c r="B84" s="9" t="s">
        <v>102</v>
      </c>
      <c r="C84" s="67" t="s">
        <v>38</v>
      </c>
      <c r="D84" s="20">
        <v>62</v>
      </c>
      <c r="E84" s="101">
        <v>72.2</v>
      </c>
      <c r="F84" s="101">
        <v>72.2</v>
      </c>
      <c r="G84" s="86">
        <f>F84/E84*100</f>
        <v>100</v>
      </c>
    </row>
    <row r="85" spans="1:7" s="26" customFormat="1" ht="78">
      <c r="A85" s="45">
        <v>66</v>
      </c>
      <c r="B85" s="35" t="s">
        <v>103</v>
      </c>
      <c r="C85" s="28" t="s">
        <v>38</v>
      </c>
      <c r="D85" s="20">
        <v>68.4</v>
      </c>
      <c r="E85" s="20">
        <v>43.9</v>
      </c>
      <c r="F85" s="20">
        <v>49</v>
      </c>
      <c r="G85" s="86">
        <f>F85/E85*100</f>
        <v>111.61731207289294</v>
      </c>
    </row>
    <row r="86" spans="1:7" s="26" customFormat="1" ht="57">
      <c r="A86" s="45">
        <f>A85+1</f>
        <v>67</v>
      </c>
      <c r="B86" s="9" t="s">
        <v>71</v>
      </c>
      <c r="C86" s="67" t="s">
        <v>38</v>
      </c>
      <c r="D86" s="6">
        <v>0</v>
      </c>
      <c r="E86" s="6">
        <v>0</v>
      </c>
      <c r="F86" s="6">
        <v>0</v>
      </c>
      <c r="G86" s="86">
        <v>0</v>
      </c>
    </row>
    <row r="87" spans="1:7" s="26" customFormat="1" ht="42.75">
      <c r="A87" s="45">
        <v>68</v>
      </c>
      <c r="B87" s="2" t="s">
        <v>80</v>
      </c>
      <c r="C87" s="3" t="s">
        <v>40</v>
      </c>
      <c r="D87" s="6">
        <v>24070</v>
      </c>
      <c r="E87" s="6">
        <v>25919</v>
      </c>
      <c r="F87" s="6">
        <v>26482</v>
      </c>
      <c r="G87" s="86">
        <f>F87/E87*100</f>
        <v>102.17215170338363</v>
      </c>
    </row>
    <row r="88" spans="1:7" s="26" customFormat="1" ht="15.75">
      <c r="A88" s="45"/>
      <c r="B88" s="18" t="s">
        <v>29</v>
      </c>
      <c r="C88" s="3"/>
      <c r="D88" s="17"/>
      <c r="E88" s="5"/>
      <c r="F88" s="5"/>
      <c r="G88" s="5"/>
    </row>
    <row r="89" spans="1:7" s="26" customFormat="1" ht="28.5">
      <c r="A89" s="45">
        <f>A87+1</f>
        <v>69</v>
      </c>
      <c r="B89" s="2" t="s">
        <v>55</v>
      </c>
      <c r="C89" s="425" t="s">
        <v>44</v>
      </c>
      <c r="D89" s="20">
        <v>25.3</v>
      </c>
      <c r="E89" s="5">
        <v>0</v>
      </c>
      <c r="F89" s="5">
        <v>0</v>
      </c>
      <c r="G89" s="5">
        <v>0</v>
      </c>
    </row>
    <row r="90" spans="1:7" s="26" customFormat="1" ht="28.5">
      <c r="A90" s="45">
        <f>A89+1</f>
        <v>70</v>
      </c>
      <c r="B90" s="2" t="s">
        <v>30</v>
      </c>
      <c r="C90" s="426"/>
      <c r="D90" s="20">
        <v>0</v>
      </c>
      <c r="E90" s="5">
        <v>0</v>
      </c>
      <c r="F90" s="5">
        <v>0</v>
      </c>
      <c r="G90" s="5">
        <v>0</v>
      </c>
    </row>
    <row r="91" spans="1:7" s="26" customFormat="1" ht="51" customHeight="1">
      <c r="A91" s="45">
        <v>71</v>
      </c>
      <c r="B91" s="35" t="s">
        <v>104</v>
      </c>
      <c r="C91" s="426"/>
      <c r="D91" s="20">
        <v>195</v>
      </c>
      <c r="E91" s="5">
        <v>169</v>
      </c>
      <c r="F91" s="5">
        <v>98.5</v>
      </c>
      <c r="G91" s="85">
        <f>F91/E91*100</f>
        <v>58.28402366863905</v>
      </c>
    </row>
    <row r="92" spans="1:8" s="26" customFormat="1" ht="14.25">
      <c r="A92" s="45">
        <v>72</v>
      </c>
      <c r="B92" s="9" t="s">
        <v>75</v>
      </c>
      <c r="C92" s="3" t="s">
        <v>40</v>
      </c>
      <c r="D92" s="20">
        <v>20359</v>
      </c>
      <c r="E92" s="20">
        <v>22087</v>
      </c>
      <c r="F92" s="20">
        <v>23824</v>
      </c>
      <c r="G92" s="85">
        <f>F92/E92*100</f>
        <v>107.86435459772716</v>
      </c>
      <c r="H92" s="5">
        <v>24680</v>
      </c>
    </row>
    <row r="93" spans="1:7" s="26" customFormat="1" ht="15.75">
      <c r="A93" s="45"/>
      <c r="B93" s="18" t="s">
        <v>31</v>
      </c>
      <c r="C93" s="14"/>
      <c r="D93" s="17"/>
      <c r="E93" s="5"/>
      <c r="F93" s="5"/>
      <c r="G93" s="5"/>
    </row>
    <row r="94" spans="1:12" s="26" customFormat="1" ht="42.75">
      <c r="A94" s="45">
        <f>A92+1</f>
        <v>73</v>
      </c>
      <c r="B94" s="68" t="s">
        <v>76</v>
      </c>
      <c r="C94" s="3" t="s">
        <v>38</v>
      </c>
      <c r="D94" s="55">
        <v>24</v>
      </c>
      <c r="E94" s="55">
        <v>25</v>
      </c>
      <c r="F94" s="55">
        <v>25</v>
      </c>
      <c r="G94" s="10">
        <f>F94/E94*100</f>
        <v>100</v>
      </c>
      <c r="L94" s="32"/>
    </row>
    <row r="95" spans="1:12" s="26" customFormat="1" ht="15.75">
      <c r="A95" s="45">
        <v>74</v>
      </c>
      <c r="B95" s="2" t="s">
        <v>23</v>
      </c>
      <c r="C95" s="3" t="s">
        <v>43</v>
      </c>
      <c r="D95" s="93">
        <v>600</v>
      </c>
      <c r="E95" s="94">
        <v>600</v>
      </c>
      <c r="F95" s="27">
        <v>700</v>
      </c>
      <c r="G95" s="83">
        <f>F95/E95*100</f>
        <v>116.66666666666667</v>
      </c>
      <c r="L95" s="32"/>
    </row>
    <row r="96" spans="1:12" s="26" customFormat="1" ht="15.75">
      <c r="A96" s="45">
        <v>75</v>
      </c>
      <c r="B96" s="2" t="s">
        <v>9</v>
      </c>
      <c r="C96" s="3" t="s">
        <v>44</v>
      </c>
      <c r="D96" s="81">
        <v>54</v>
      </c>
      <c r="E96" s="27">
        <v>54</v>
      </c>
      <c r="F96" s="27">
        <v>57</v>
      </c>
      <c r="G96" s="83">
        <f>F96/E96*100</f>
        <v>105.55555555555556</v>
      </c>
      <c r="L96" s="32"/>
    </row>
    <row r="97" spans="1:7" s="26" customFormat="1" ht="14.25">
      <c r="A97" s="45">
        <v>76</v>
      </c>
      <c r="B97" s="69" t="s">
        <v>16</v>
      </c>
      <c r="C97" s="14" t="s">
        <v>40</v>
      </c>
      <c r="D97" s="78">
        <v>12500</v>
      </c>
      <c r="E97" s="4">
        <v>12500</v>
      </c>
      <c r="F97" s="4">
        <v>13000</v>
      </c>
      <c r="G97" s="10">
        <f>F97/E97*100</f>
        <v>104</v>
      </c>
    </row>
    <row r="98" spans="1:7" s="26" customFormat="1" ht="15.75">
      <c r="A98" s="45"/>
      <c r="B98" s="18" t="s">
        <v>27</v>
      </c>
      <c r="C98" s="3"/>
      <c r="D98" s="17"/>
      <c r="E98" s="5"/>
      <c r="F98" s="5"/>
      <c r="G98" s="5"/>
    </row>
    <row r="99" spans="1:12" s="26" customFormat="1" ht="45.75" customHeight="1">
      <c r="A99" s="45">
        <v>77</v>
      </c>
      <c r="B99" s="48" t="s">
        <v>88</v>
      </c>
      <c r="C99" s="3"/>
      <c r="D99" s="17">
        <v>2.11</v>
      </c>
      <c r="E99" s="17">
        <v>4.8</v>
      </c>
      <c r="F99" s="17">
        <v>4.4</v>
      </c>
      <c r="G99" s="90">
        <f>F99/E99*100</f>
        <v>91.66666666666667</v>
      </c>
      <c r="H99" s="17">
        <v>4.8</v>
      </c>
      <c r="I99" s="17">
        <v>4.8</v>
      </c>
      <c r="J99" s="17">
        <v>4.8</v>
      </c>
      <c r="K99" s="104">
        <v>4.8</v>
      </c>
      <c r="L99" s="111"/>
    </row>
    <row r="100" spans="1:12" s="26" customFormat="1" ht="15.75">
      <c r="A100" s="45">
        <v>78</v>
      </c>
      <c r="B100" s="2" t="s">
        <v>23</v>
      </c>
      <c r="C100" s="3" t="s">
        <v>42</v>
      </c>
      <c r="D100" s="4">
        <v>2.5</v>
      </c>
      <c r="E100" s="4">
        <v>2.6</v>
      </c>
      <c r="F100" s="4">
        <v>2.5</v>
      </c>
      <c r="G100" s="90">
        <f>F100/E100*100</f>
        <v>96.15384615384615</v>
      </c>
      <c r="L100" s="111"/>
    </row>
    <row r="101" spans="1:12" s="26" customFormat="1" ht="71.25">
      <c r="A101" s="45">
        <v>79</v>
      </c>
      <c r="B101" s="2" t="s">
        <v>118</v>
      </c>
      <c r="C101" s="3" t="s">
        <v>38</v>
      </c>
      <c r="D101" s="4">
        <v>0.72</v>
      </c>
      <c r="E101" s="4">
        <v>0.57</v>
      </c>
      <c r="F101" s="4">
        <v>0.57</v>
      </c>
      <c r="G101" s="90">
        <f>F101/E101*100</f>
        <v>100</v>
      </c>
      <c r="L101" s="32"/>
    </row>
    <row r="102" spans="1:12" s="26" customFormat="1" ht="15.75">
      <c r="A102" s="45">
        <v>80</v>
      </c>
      <c r="B102" s="2" t="s">
        <v>9</v>
      </c>
      <c r="C102" s="3" t="s">
        <v>44</v>
      </c>
      <c r="D102" s="95">
        <v>81</v>
      </c>
      <c r="E102" s="95">
        <v>63</v>
      </c>
      <c r="F102" s="6">
        <v>63</v>
      </c>
      <c r="G102" s="90">
        <f>F102/E102*100</f>
        <v>100</v>
      </c>
      <c r="L102" s="32"/>
    </row>
    <row r="103" spans="1:12" s="26" customFormat="1" ht="15.75">
      <c r="A103" s="45">
        <v>81</v>
      </c>
      <c r="B103" s="2" t="s">
        <v>16</v>
      </c>
      <c r="C103" s="3" t="s">
        <v>40</v>
      </c>
      <c r="D103" s="95">
        <v>18400</v>
      </c>
      <c r="E103" s="95">
        <v>17887</v>
      </c>
      <c r="F103" s="6">
        <v>19916</v>
      </c>
      <c r="G103" s="90">
        <f>F103/E103*100</f>
        <v>111.34343377872197</v>
      </c>
      <c r="L103" s="32"/>
    </row>
    <row r="104" spans="1:12" s="26" customFormat="1" ht="30.75">
      <c r="A104" s="45"/>
      <c r="B104" s="19" t="s">
        <v>28</v>
      </c>
      <c r="C104" s="14"/>
      <c r="D104" s="17"/>
      <c r="E104" s="5"/>
      <c r="F104" s="5"/>
      <c r="G104" s="5"/>
      <c r="L104" s="32"/>
    </row>
    <row r="105" spans="1:7" s="26" customFormat="1" ht="30.75">
      <c r="A105" s="45">
        <v>82</v>
      </c>
      <c r="B105" s="35" t="s">
        <v>105</v>
      </c>
      <c r="C105" s="28"/>
      <c r="D105" s="22">
        <v>3.9</v>
      </c>
      <c r="E105" s="10">
        <f>E106+E107+E108+E109</f>
        <v>2.4</v>
      </c>
      <c r="F105" s="10">
        <v>1.92</v>
      </c>
      <c r="G105" s="102">
        <f>F105/E105*100</f>
        <v>80</v>
      </c>
    </row>
    <row r="106" spans="1:12" s="26" customFormat="1" ht="24" customHeight="1">
      <c r="A106" s="45"/>
      <c r="B106" s="35" t="s">
        <v>106</v>
      </c>
      <c r="C106" s="427" t="s">
        <v>107</v>
      </c>
      <c r="D106" s="22">
        <v>0</v>
      </c>
      <c r="E106" s="22">
        <v>0.6</v>
      </c>
      <c r="F106" s="22">
        <v>0</v>
      </c>
      <c r="G106" s="10">
        <f aca="true" t="shared" si="4" ref="G106:G112">F106/E106*100</f>
        <v>0</v>
      </c>
      <c r="L106" s="32"/>
    </row>
    <row r="107" spans="1:12" s="26" customFormat="1" ht="30.75">
      <c r="A107" s="45"/>
      <c r="B107" s="35" t="s">
        <v>108</v>
      </c>
      <c r="C107" s="428"/>
      <c r="D107" s="22">
        <v>0</v>
      </c>
      <c r="E107" s="22">
        <v>0</v>
      </c>
      <c r="F107" s="22">
        <v>0</v>
      </c>
      <c r="G107" s="10">
        <v>0</v>
      </c>
      <c r="L107" s="32"/>
    </row>
    <row r="108" spans="1:12" s="26" customFormat="1" ht="15.75">
      <c r="A108" s="45"/>
      <c r="B108" s="35" t="s">
        <v>109</v>
      </c>
      <c r="C108" s="428"/>
      <c r="D108" s="22">
        <v>3.9</v>
      </c>
      <c r="E108" s="22">
        <v>1.5</v>
      </c>
      <c r="F108" s="22">
        <v>1.44</v>
      </c>
      <c r="G108" s="10">
        <f t="shared" si="4"/>
        <v>96</v>
      </c>
      <c r="L108" s="32"/>
    </row>
    <row r="109" spans="1:12" s="26" customFormat="1" ht="30.75">
      <c r="A109" s="45"/>
      <c r="B109" s="35" t="s">
        <v>110</v>
      </c>
      <c r="C109" s="429"/>
      <c r="D109" s="22">
        <v>0</v>
      </c>
      <c r="E109" s="22">
        <v>0.3</v>
      </c>
      <c r="F109" s="22">
        <v>0.48</v>
      </c>
      <c r="G109" s="10">
        <f t="shared" si="4"/>
        <v>160</v>
      </c>
      <c r="L109" s="32"/>
    </row>
    <row r="110" spans="1:12" s="26" customFormat="1" ht="141">
      <c r="A110" s="45">
        <f>A105+1</f>
        <v>83</v>
      </c>
      <c r="B110" s="35" t="s">
        <v>111</v>
      </c>
      <c r="C110" s="28" t="s">
        <v>38</v>
      </c>
      <c r="D110" s="22">
        <v>10.55</v>
      </c>
      <c r="E110" s="22">
        <v>0</v>
      </c>
      <c r="F110" s="22">
        <v>0</v>
      </c>
      <c r="G110" s="10">
        <v>0</v>
      </c>
      <c r="L110" s="32"/>
    </row>
    <row r="111" spans="1:12" s="26" customFormat="1" ht="15.75">
      <c r="A111" s="45">
        <v>84</v>
      </c>
      <c r="B111" s="49" t="s">
        <v>9</v>
      </c>
      <c r="C111" s="28" t="s">
        <v>44</v>
      </c>
      <c r="D111" s="22">
        <v>2</v>
      </c>
      <c r="E111" s="22">
        <v>2</v>
      </c>
      <c r="F111" s="22">
        <v>2</v>
      </c>
      <c r="G111" s="10">
        <f t="shared" si="4"/>
        <v>100</v>
      </c>
      <c r="L111" s="32"/>
    </row>
    <row r="112" spans="1:12" s="26" customFormat="1" ht="15.75">
      <c r="A112" s="45">
        <v>85</v>
      </c>
      <c r="B112" s="49" t="s">
        <v>16</v>
      </c>
      <c r="C112" s="28" t="s">
        <v>112</v>
      </c>
      <c r="D112" s="22">
        <v>16105</v>
      </c>
      <c r="E112" s="22">
        <v>18877.83</v>
      </c>
      <c r="F112" s="108">
        <v>18877.83</v>
      </c>
      <c r="G112" s="83">
        <f t="shared" si="4"/>
        <v>100</v>
      </c>
      <c r="L112" s="111"/>
    </row>
    <row r="113" spans="1:7" s="26" customFormat="1" ht="15.75">
      <c r="A113" s="45"/>
      <c r="B113" s="21" t="s">
        <v>14</v>
      </c>
      <c r="C113" s="14"/>
      <c r="D113" s="20"/>
      <c r="E113" s="5"/>
      <c r="F113" s="5"/>
      <c r="G113" s="5"/>
    </row>
    <row r="114" spans="1:7" s="26" customFormat="1" ht="14.25">
      <c r="A114" s="45">
        <v>86</v>
      </c>
      <c r="B114" s="2" t="s">
        <v>15</v>
      </c>
      <c r="C114" s="3" t="s">
        <v>42</v>
      </c>
      <c r="D114" s="20">
        <v>42.2</v>
      </c>
      <c r="E114" s="5">
        <v>13</v>
      </c>
      <c r="F114" s="5">
        <v>34.3</v>
      </c>
      <c r="G114" s="85">
        <f>F114/E114*100</f>
        <v>263.84615384615387</v>
      </c>
    </row>
    <row r="115" spans="1:7" s="26" customFormat="1" ht="28.5">
      <c r="A115" s="45">
        <v>87</v>
      </c>
      <c r="B115" s="9" t="s">
        <v>82</v>
      </c>
      <c r="C115" s="3" t="s">
        <v>45</v>
      </c>
      <c r="D115" s="25">
        <v>21.5</v>
      </c>
      <c r="E115" s="96">
        <v>22</v>
      </c>
      <c r="F115" s="96">
        <v>22</v>
      </c>
      <c r="G115" s="97">
        <f>F115/E115*100</f>
        <v>100</v>
      </c>
    </row>
    <row r="116" spans="1:7" s="26" customFormat="1" ht="28.5">
      <c r="A116" s="45"/>
      <c r="B116" s="9" t="s">
        <v>73</v>
      </c>
      <c r="C116" s="3" t="s">
        <v>46</v>
      </c>
      <c r="D116" s="20">
        <v>0</v>
      </c>
      <c r="E116" s="5">
        <v>0</v>
      </c>
      <c r="F116" s="5">
        <v>0.01</v>
      </c>
      <c r="G116" s="5">
        <v>0</v>
      </c>
    </row>
    <row r="117" spans="1:7" s="26" customFormat="1" ht="14.25">
      <c r="A117" s="45">
        <v>88</v>
      </c>
      <c r="B117" s="2" t="s">
        <v>72</v>
      </c>
      <c r="C117" s="3" t="s">
        <v>62</v>
      </c>
      <c r="D117" s="20">
        <v>0</v>
      </c>
      <c r="E117" s="5">
        <v>0.1</v>
      </c>
      <c r="F117" s="5">
        <v>0.3</v>
      </c>
      <c r="G117" s="5">
        <f>F117/E117*100</f>
        <v>299.99999999999994</v>
      </c>
    </row>
    <row r="118" spans="1:12" s="26" customFormat="1" ht="30.75">
      <c r="A118" s="45" t="s">
        <v>121</v>
      </c>
      <c r="B118" s="18" t="s">
        <v>32</v>
      </c>
      <c r="C118" s="3"/>
      <c r="D118" s="17"/>
      <c r="E118" s="5"/>
      <c r="F118" s="5"/>
      <c r="G118" s="5"/>
      <c r="L118" s="36"/>
    </row>
    <row r="119" spans="1:12" s="26" customFormat="1" ht="28.5">
      <c r="A119" s="45">
        <f>A117+1</f>
        <v>89</v>
      </c>
      <c r="B119" s="9" t="s">
        <v>83</v>
      </c>
      <c r="C119" s="3" t="s">
        <v>38</v>
      </c>
      <c r="D119" s="20">
        <v>0</v>
      </c>
      <c r="E119" s="20">
        <v>0</v>
      </c>
      <c r="F119" s="20">
        <v>0</v>
      </c>
      <c r="G119" s="20">
        <v>0</v>
      </c>
      <c r="L119" s="32"/>
    </row>
    <row r="120" spans="1:12" s="26" customFormat="1" ht="42.75">
      <c r="A120" s="45">
        <f>A119+1</f>
        <v>90</v>
      </c>
      <c r="B120" s="9" t="s">
        <v>84</v>
      </c>
      <c r="C120" s="3" t="s">
        <v>38</v>
      </c>
      <c r="D120" s="22">
        <v>7.3</v>
      </c>
      <c r="E120" s="22">
        <v>56.8</v>
      </c>
      <c r="F120" s="22">
        <v>3.7</v>
      </c>
      <c r="G120" s="88">
        <f>F120/E120*100</f>
        <v>6.514084507042255</v>
      </c>
      <c r="L120" s="112"/>
    </row>
    <row r="121" spans="1:12" s="26" customFormat="1" ht="15.75">
      <c r="A121" s="34">
        <f>A120+1</f>
        <v>91</v>
      </c>
      <c r="B121" s="2" t="s">
        <v>59</v>
      </c>
      <c r="C121" s="3" t="s">
        <v>38</v>
      </c>
      <c r="D121" s="22">
        <v>0</v>
      </c>
      <c r="E121" s="5">
        <v>0</v>
      </c>
      <c r="F121" s="5">
        <v>0</v>
      </c>
      <c r="G121" s="88">
        <v>0</v>
      </c>
      <c r="L121" s="32"/>
    </row>
    <row r="122" spans="1:12" s="26" customFormat="1" ht="15.75">
      <c r="A122" s="34">
        <v>92</v>
      </c>
      <c r="B122" s="9" t="s">
        <v>9</v>
      </c>
      <c r="C122" s="3" t="s">
        <v>44</v>
      </c>
      <c r="D122" s="78">
        <v>143</v>
      </c>
      <c r="E122" s="22">
        <v>68</v>
      </c>
      <c r="F122" s="22">
        <v>68</v>
      </c>
      <c r="G122" s="88">
        <f>F122/E122*100</f>
        <v>100</v>
      </c>
      <c r="H122" s="22">
        <v>68</v>
      </c>
      <c r="I122" s="22">
        <v>68</v>
      </c>
      <c r="J122" s="22">
        <v>68</v>
      </c>
      <c r="K122" s="22">
        <v>68</v>
      </c>
      <c r="L122" s="32"/>
    </row>
    <row r="123" spans="1:12" s="26" customFormat="1" ht="15.75">
      <c r="A123" s="34">
        <v>93</v>
      </c>
      <c r="B123" s="9" t="s">
        <v>5</v>
      </c>
      <c r="C123" s="3" t="s">
        <v>40</v>
      </c>
      <c r="D123" s="78">
        <v>14174</v>
      </c>
      <c r="E123" s="20">
        <v>14174</v>
      </c>
      <c r="F123" s="20">
        <v>15971</v>
      </c>
      <c r="G123" s="88">
        <f>F123/E123*100</f>
        <v>112.67814307887683</v>
      </c>
      <c r="L123" s="32"/>
    </row>
    <row r="124" spans="1:12" s="26" customFormat="1" ht="30.75">
      <c r="A124" s="34"/>
      <c r="B124" s="18" t="s">
        <v>66</v>
      </c>
      <c r="C124" s="70"/>
      <c r="D124" s="70"/>
      <c r="E124" s="5"/>
      <c r="F124" s="5"/>
      <c r="G124" s="5"/>
      <c r="L124" s="36"/>
    </row>
    <row r="125" spans="1:12" s="26" customFormat="1" ht="14.25">
      <c r="A125" s="34">
        <v>94</v>
      </c>
      <c r="B125" s="71" t="s">
        <v>113</v>
      </c>
      <c r="C125" s="63" t="s">
        <v>114</v>
      </c>
      <c r="D125" s="5">
        <v>0</v>
      </c>
      <c r="E125" s="5">
        <v>0</v>
      </c>
      <c r="F125" s="5">
        <v>0</v>
      </c>
      <c r="G125" s="5">
        <v>0</v>
      </c>
      <c r="L125" s="36"/>
    </row>
    <row r="126" spans="1:12" s="26" customFormat="1" ht="14.25">
      <c r="A126" s="34">
        <v>95</v>
      </c>
      <c r="B126" s="71" t="s">
        <v>115</v>
      </c>
      <c r="C126" s="63" t="s">
        <v>114</v>
      </c>
      <c r="D126" s="5">
        <v>0</v>
      </c>
      <c r="E126" s="5">
        <v>0</v>
      </c>
      <c r="F126" s="5">
        <v>0</v>
      </c>
      <c r="G126" s="5">
        <v>0</v>
      </c>
      <c r="L126" s="36"/>
    </row>
    <row r="127" spans="1:7" s="26" customFormat="1" ht="14.25">
      <c r="A127" s="34">
        <v>96</v>
      </c>
      <c r="B127" s="72" t="s">
        <v>119</v>
      </c>
      <c r="C127" s="63" t="s">
        <v>120</v>
      </c>
      <c r="D127" s="73">
        <v>0</v>
      </c>
      <c r="E127" s="10">
        <v>0</v>
      </c>
      <c r="F127" s="5">
        <v>0</v>
      </c>
      <c r="G127" s="5">
        <v>0</v>
      </c>
    </row>
    <row r="128" spans="1:7" s="26" customFormat="1" ht="42.75">
      <c r="A128" s="34">
        <v>97</v>
      </c>
      <c r="B128" s="74" t="s">
        <v>64</v>
      </c>
      <c r="C128" s="63" t="s">
        <v>47</v>
      </c>
      <c r="D128" s="5">
        <v>2.9</v>
      </c>
      <c r="E128" s="5">
        <v>2.9</v>
      </c>
      <c r="F128" s="5">
        <v>2.9</v>
      </c>
      <c r="G128" s="85">
        <v>100</v>
      </c>
    </row>
    <row r="129" spans="1:7" s="26" customFormat="1" ht="28.5">
      <c r="A129" s="34">
        <v>98</v>
      </c>
      <c r="B129" s="74" t="s">
        <v>17</v>
      </c>
      <c r="C129" s="63" t="s">
        <v>48</v>
      </c>
      <c r="D129" s="5">
        <v>27</v>
      </c>
      <c r="E129" s="5">
        <v>26.5</v>
      </c>
      <c r="F129" s="5">
        <v>26.5</v>
      </c>
      <c r="G129" s="85">
        <v>100</v>
      </c>
    </row>
    <row r="130" spans="1:7" s="26" customFormat="1" ht="14.25">
      <c r="A130" s="43">
        <f>A129+1</f>
        <v>99</v>
      </c>
      <c r="B130" s="74" t="s">
        <v>9</v>
      </c>
      <c r="C130" s="10" t="s">
        <v>44</v>
      </c>
      <c r="D130" s="33">
        <v>93</v>
      </c>
      <c r="E130" s="33">
        <v>93</v>
      </c>
      <c r="F130" s="33">
        <v>93</v>
      </c>
      <c r="G130" s="85">
        <v>100</v>
      </c>
    </row>
    <row r="131" spans="1:7" s="26" customFormat="1" ht="14.25">
      <c r="A131" s="43">
        <f>A130+1</f>
        <v>100</v>
      </c>
      <c r="B131" s="74" t="s">
        <v>16</v>
      </c>
      <c r="C131" s="10" t="s">
        <v>40</v>
      </c>
      <c r="D131" s="5">
        <v>13500</v>
      </c>
      <c r="E131" s="33">
        <v>13200</v>
      </c>
      <c r="F131" s="33">
        <v>13200</v>
      </c>
      <c r="G131" s="85">
        <v>100</v>
      </c>
    </row>
    <row r="132" spans="1:7" s="26" customFormat="1" ht="75.75" customHeight="1">
      <c r="A132" s="43">
        <v>101</v>
      </c>
      <c r="B132" s="74" t="s">
        <v>77</v>
      </c>
      <c r="C132" s="10" t="s">
        <v>38</v>
      </c>
      <c r="D132" s="70">
        <v>44</v>
      </c>
      <c r="E132" s="70">
        <v>43.1</v>
      </c>
      <c r="F132" s="70">
        <v>43.1</v>
      </c>
      <c r="G132" s="83">
        <v>100</v>
      </c>
    </row>
    <row r="133" spans="1:7" s="26" customFormat="1" ht="30.75">
      <c r="A133" s="43"/>
      <c r="B133" s="21" t="s">
        <v>65</v>
      </c>
      <c r="C133" s="14"/>
      <c r="D133" s="17"/>
      <c r="E133" s="5"/>
      <c r="F133" s="5"/>
      <c r="G133" s="5"/>
    </row>
    <row r="134" spans="1:14" s="26" customFormat="1" ht="14.25">
      <c r="A134" s="43">
        <f>A132+1</f>
        <v>102</v>
      </c>
      <c r="B134" s="2" t="s">
        <v>63</v>
      </c>
      <c r="C134" s="3" t="s">
        <v>42</v>
      </c>
      <c r="D134" s="20">
        <v>21.7</v>
      </c>
      <c r="E134" s="5">
        <v>22</v>
      </c>
      <c r="F134" s="5">
        <v>27.4</v>
      </c>
      <c r="G134" s="85">
        <f>F134/E134*100</f>
        <v>124.54545454545453</v>
      </c>
      <c r="N134" s="47"/>
    </row>
    <row r="135" spans="1:7" s="26" customFormat="1" ht="30.75">
      <c r="A135" s="43">
        <v>103</v>
      </c>
      <c r="B135" s="35" t="s">
        <v>116</v>
      </c>
      <c r="C135" s="28" t="s">
        <v>117</v>
      </c>
      <c r="D135" s="46">
        <v>320</v>
      </c>
      <c r="E135" s="46">
        <v>370</v>
      </c>
      <c r="F135" s="79">
        <v>370</v>
      </c>
      <c r="G135" s="5">
        <f>F135/E135*100</f>
        <v>100</v>
      </c>
    </row>
    <row r="136" spans="1:7" s="26" customFormat="1" ht="15.75">
      <c r="A136" s="43">
        <v>104</v>
      </c>
      <c r="B136" s="9" t="s">
        <v>9</v>
      </c>
      <c r="C136" s="3" t="s">
        <v>44</v>
      </c>
      <c r="D136" s="46">
        <v>161</v>
      </c>
      <c r="E136" s="46">
        <v>161</v>
      </c>
      <c r="F136" s="92">
        <v>161</v>
      </c>
      <c r="G136" s="5">
        <f>F136/E136*100</f>
        <v>100</v>
      </c>
    </row>
    <row r="137" spans="1:7" s="26" customFormat="1" ht="15.75">
      <c r="A137" s="43">
        <v>105</v>
      </c>
      <c r="B137" s="9" t="s">
        <v>16</v>
      </c>
      <c r="C137" s="3" t="s">
        <v>40</v>
      </c>
      <c r="D137" s="46">
        <v>13292</v>
      </c>
      <c r="E137" s="46">
        <v>13300</v>
      </c>
      <c r="F137" s="92">
        <v>13300</v>
      </c>
      <c r="G137" s="85">
        <f>F137/E137*100</f>
        <v>100</v>
      </c>
    </row>
    <row r="138" spans="1:7" s="26" customFormat="1" ht="15.75">
      <c r="A138" s="50"/>
      <c r="B138" s="21" t="s">
        <v>34</v>
      </c>
      <c r="C138" s="14"/>
      <c r="D138" s="6"/>
      <c r="E138" s="5"/>
      <c r="F138" s="5"/>
      <c r="G138" s="5"/>
    </row>
    <row r="139" spans="1:12" s="26" customFormat="1" ht="19.5" customHeight="1">
      <c r="A139" s="43">
        <v>106</v>
      </c>
      <c r="B139" s="2" t="s">
        <v>35</v>
      </c>
      <c r="C139" s="3" t="s">
        <v>50</v>
      </c>
      <c r="D139" s="95">
        <v>598</v>
      </c>
      <c r="E139" s="99">
        <v>598</v>
      </c>
      <c r="F139" s="5">
        <v>674</v>
      </c>
      <c r="G139" s="85">
        <f>F139/E139*100</f>
        <v>112.70903010033445</v>
      </c>
      <c r="L139" s="110"/>
    </row>
  </sheetData>
  <sheetProtection/>
  <mergeCells count="3">
    <mergeCell ref="A1:G1"/>
    <mergeCell ref="C89:C91"/>
    <mergeCell ref="C106:C10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6">
      <selection activeCell="A1" sqref="A1:G148"/>
    </sheetView>
  </sheetViews>
  <sheetFormatPr defaultColWidth="9.140625" defaultRowHeight="15"/>
  <cols>
    <col min="2" max="2" width="36.7109375" style="0" customWidth="1"/>
  </cols>
  <sheetData>
    <row r="1" spans="1:7" ht="14.25">
      <c r="A1" s="423" t="s">
        <v>126</v>
      </c>
      <c r="B1" s="424"/>
      <c r="C1" s="424"/>
      <c r="D1" s="424"/>
      <c r="E1" s="424"/>
      <c r="F1" s="424"/>
      <c r="G1" s="424"/>
    </row>
    <row r="2" spans="1:7" ht="36">
      <c r="A2" s="38"/>
      <c r="B2" s="39" t="s">
        <v>51</v>
      </c>
      <c r="C2" s="40" t="s">
        <v>36</v>
      </c>
      <c r="D2" s="1" t="s">
        <v>180</v>
      </c>
      <c r="E2" s="1" t="s">
        <v>181</v>
      </c>
      <c r="F2" s="1" t="s">
        <v>182</v>
      </c>
      <c r="G2" s="1" t="s">
        <v>38</v>
      </c>
    </row>
    <row r="3" spans="1:7" ht="15.75">
      <c r="A3" s="34"/>
      <c r="B3" s="8" t="s">
        <v>0</v>
      </c>
      <c r="C3" s="4"/>
      <c r="D3" s="41"/>
      <c r="E3" s="207"/>
      <c r="F3" s="207"/>
      <c r="G3" s="207"/>
    </row>
    <row r="4" spans="1:7" ht="14.25">
      <c r="A4" s="34">
        <v>1</v>
      </c>
      <c r="B4" s="2" t="s">
        <v>1</v>
      </c>
      <c r="C4" s="3" t="s">
        <v>37</v>
      </c>
      <c r="D4" s="4">
        <v>23.2</v>
      </c>
      <c r="E4" s="4">
        <v>22.9</v>
      </c>
      <c r="F4" s="4">
        <v>22.9</v>
      </c>
      <c r="G4" s="82">
        <f>F4/E4*100</f>
        <v>100</v>
      </c>
    </row>
    <row r="5" spans="1:7" ht="28.5">
      <c r="A5" s="34">
        <f>A4+1</f>
        <v>2</v>
      </c>
      <c r="B5" s="2" t="s">
        <v>2</v>
      </c>
      <c r="C5" s="3" t="s">
        <v>37</v>
      </c>
      <c r="D5" s="6">
        <v>17.3</v>
      </c>
      <c r="E5" s="6">
        <v>12.2</v>
      </c>
      <c r="F5" s="6">
        <v>12.2</v>
      </c>
      <c r="G5" s="82">
        <f>F5/E5*100</f>
        <v>100</v>
      </c>
    </row>
    <row r="6" spans="1:7" ht="14.25">
      <c r="A6" s="34">
        <f>A5+1</f>
        <v>3</v>
      </c>
      <c r="B6" s="2" t="s">
        <v>3</v>
      </c>
      <c r="C6" s="3" t="s">
        <v>37</v>
      </c>
      <c r="D6" s="6">
        <v>11.2</v>
      </c>
      <c r="E6" s="6">
        <v>11.3</v>
      </c>
      <c r="F6" s="6">
        <v>11.4</v>
      </c>
      <c r="G6" s="82">
        <f>F6/E6*100</f>
        <v>100.88495575221239</v>
      </c>
    </row>
    <row r="7" spans="1:7" ht="14.25">
      <c r="A7" s="34">
        <f>A6+1</f>
        <v>4</v>
      </c>
      <c r="B7" s="2" t="s">
        <v>53</v>
      </c>
      <c r="C7" s="3" t="s">
        <v>38</v>
      </c>
      <c r="D7" s="6">
        <v>9.2</v>
      </c>
      <c r="E7" s="6">
        <v>9.2</v>
      </c>
      <c r="F7" s="6">
        <v>9.2</v>
      </c>
      <c r="G7" s="82">
        <f>F7/E7*100</f>
        <v>100</v>
      </c>
    </row>
    <row r="8" spans="1:7" ht="14.25">
      <c r="A8" s="34">
        <f>A7+1</f>
        <v>5</v>
      </c>
      <c r="B8" s="209" t="s">
        <v>52</v>
      </c>
      <c r="C8" s="3" t="s">
        <v>38</v>
      </c>
      <c r="D8" s="6">
        <v>0.7</v>
      </c>
      <c r="E8" s="6">
        <v>0.7</v>
      </c>
      <c r="F8" s="6">
        <v>0.5</v>
      </c>
      <c r="G8" s="82">
        <f>F8/E8*100</f>
        <v>71.42857142857143</v>
      </c>
    </row>
    <row r="9" spans="1:7" ht="15.75">
      <c r="A9" s="34"/>
      <c r="B9" s="8" t="s">
        <v>67</v>
      </c>
      <c r="C9" s="3"/>
      <c r="D9" s="6"/>
      <c r="E9" s="6"/>
      <c r="F9" s="6"/>
      <c r="G9" s="82"/>
    </row>
    <row r="10" spans="1:7" ht="14.25">
      <c r="A10" s="34">
        <f>A8+1</f>
        <v>6</v>
      </c>
      <c r="B10" s="2" t="s">
        <v>4</v>
      </c>
      <c r="C10" s="3" t="s">
        <v>39</v>
      </c>
      <c r="D10" s="6">
        <v>90.4</v>
      </c>
      <c r="E10" s="6">
        <v>76</v>
      </c>
      <c r="F10" s="6">
        <v>94.9</v>
      </c>
      <c r="G10" s="82">
        <f>F10/E10*100</f>
        <v>124.86842105263159</v>
      </c>
    </row>
    <row r="11" spans="1:7" ht="14.25">
      <c r="A11" s="34"/>
      <c r="B11" s="2" t="s">
        <v>54</v>
      </c>
      <c r="C11" s="3" t="s">
        <v>39</v>
      </c>
      <c r="D11" s="6">
        <v>68.9</v>
      </c>
      <c r="E11" s="6">
        <v>38</v>
      </c>
      <c r="F11" s="6">
        <v>89.1</v>
      </c>
      <c r="G11" s="82">
        <f>F11/E11*100</f>
        <v>234.4736842105263</v>
      </c>
    </row>
    <row r="12" spans="1:7" ht="14.25">
      <c r="A12" s="34">
        <f>A10+1</f>
        <v>7</v>
      </c>
      <c r="B12" s="53" t="s">
        <v>5</v>
      </c>
      <c r="C12" s="3"/>
      <c r="D12" s="6">
        <v>24326</v>
      </c>
      <c r="E12" s="6">
        <v>25000</v>
      </c>
      <c r="F12" s="6">
        <v>26428.3</v>
      </c>
      <c r="G12" s="82">
        <f>F12/E12*100</f>
        <v>105.7132</v>
      </c>
    </row>
    <row r="13" spans="1:7" ht="42.75">
      <c r="A13" s="34">
        <v>8</v>
      </c>
      <c r="B13" s="9" t="s">
        <v>122</v>
      </c>
      <c r="C13" s="3" t="s">
        <v>42</v>
      </c>
      <c r="D13" s="6">
        <v>38.1</v>
      </c>
      <c r="E13" s="6">
        <v>41</v>
      </c>
      <c r="F13" s="6">
        <v>44.24</v>
      </c>
      <c r="G13" s="84">
        <f>F13/E13*100</f>
        <v>107.90243902439025</v>
      </c>
    </row>
    <row r="14" spans="1:7" ht="57">
      <c r="A14" s="34">
        <v>9</v>
      </c>
      <c r="B14" s="2" t="s">
        <v>74</v>
      </c>
      <c r="C14" s="3" t="s">
        <v>40</v>
      </c>
      <c r="D14" s="6">
        <v>1129</v>
      </c>
      <c r="E14" s="6">
        <v>1154.8</v>
      </c>
      <c r="F14" s="6">
        <v>1312.7</v>
      </c>
      <c r="G14" s="84">
        <f>F14/E14*100</f>
        <v>113.67336335296156</v>
      </c>
    </row>
    <row r="15" spans="1:7" ht="27">
      <c r="A15" s="34"/>
      <c r="B15" s="11" t="s">
        <v>68</v>
      </c>
      <c r="C15" s="3"/>
      <c r="D15" s="6"/>
      <c r="E15" s="6"/>
      <c r="F15" s="6"/>
      <c r="G15" s="82"/>
    </row>
    <row r="16" spans="1:7" ht="14.25">
      <c r="A16" s="34">
        <f>A14+1</f>
        <v>10</v>
      </c>
      <c r="B16" s="2" t="s">
        <v>11</v>
      </c>
      <c r="C16" s="3" t="s">
        <v>42</v>
      </c>
      <c r="D16" s="6">
        <f aca="true" t="shared" si="0" ref="D16:F17">D21+D26+D31+D36</f>
        <v>2598.3</v>
      </c>
      <c r="E16" s="6">
        <f t="shared" si="0"/>
        <v>3065.8</v>
      </c>
      <c r="F16" s="6">
        <f t="shared" si="0"/>
        <v>3351.8</v>
      </c>
      <c r="G16" s="82">
        <f aca="true" t="shared" si="1" ref="G16:G23">F16/E16*100</f>
        <v>109.32872333485551</v>
      </c>
    </row>
    <row r="17" spans="1:7" ht="14.25">
      <c r="A17" s="43">
        <f>A16+1</f>
        <v>11</v>
      </c>
      <c r="B17" s="2" t="s">
        <v>60</v>
      </c>
      <c r="C17" s="3" t="s">
        <v>39</v>
      </c>
      <c r="D17" s="6">
        <f t="shared" si="0"/>
        <v>27.799999999999997</v>
      </c>
      <c r="E17" s="6">
        <f t="shared" si="0"/>
        <v>8</v>
      </c>
      <c r="F17" s="6">
        <f t="shared" si="0"/>
        <v>18</v>
      </c>
      <c r="G17" s="82">
        <f t="shared" si="1"/>
        <v>225</v>
      </c>
    </row>
    <row r="18" spans="1:7" ht="28.5">
      <c r="A18" s="43">
        <f>A17+1</f>
        <v>12</v>
      </c>
      <c r="B18" s="2" t="s">
        <v>8</v>
      </c>
      <c r="C18" s="3" t="s">
        <v>43</v>
      </c>
      <c r="D18" s="56">
        <v>1912</v>
      </c>
      <c r="E18" s="56">
        <v>2266</v>
      </c>
      <c r="F18" s="56">
        <v>2452</v>
      </c>
      <c r="G18" s="84">
        <f t="shared" si="1"/>
        <v>108.20829655781112</v>
      </c>
    </row>
    <row r="19" spans="1:7" ht="14.25">
      <c r="A19" s="43">
        <v>13</v>
      </c>
      <c r="B19" s="9" t="s">
        <v>75</v>
      </c>
      <c r="C19" s="3" t="s">
        <v>40</v>
      </c>
      <c r="D19" s="57">
        <v>22000</v>
      </c>
      <c r="E19" s="57">
        <v>22000</v>
      </c>
      <c r="F19" s="57">
        <v>24000</v>
      </c>
      <c r="G19" s="82">
        <f t="shared" si="1"/>
        <v>109.09090909090908</v>
      </c>
    </row>
    <row r="20" spans="1:7" ht="14.25">
      <c r="A20" s="43"/>
      <c r="B20" s="12" t="s">
        <v>10</v>
      </c>
      <c r="C20" s="3"/>
      <c r="D20" s="6"/>
      <c r="E20" s="6"/>
      <c r="F20" s="6"/>
      <c r="G20" s="82"/>
    </row>
    <row r="21" spans="1:7" ht="14.25">
      <c r="A21" s="43">
        <f>A19+1</f>
        <v>14</v>
      </c>
      <c r="B21" s="2" t="s">
        <v>11</v>
      </c>
      <c r="C21" s="3" t="s">
        <v>42</v>
      </c>
      <c r="D21" s="6">
        <v>2319.9</v>
      </c>
      <c r="E21" s="6">
        <v>2811.8</v>
      </c>
      <c r="F21" s="6">
        <v>3063.4</v>
      </c>
      <c r="G21" s="82">
        <f t="shared" si="1"/>
        <v>108.94800483675937</v>
      </c>
    </row>
    <row r="22" spans="1:7" ht="14.25">
      <c r="A22" s="43">
        <f>A21+1</f>
        <v>15</v>
      </c>
      <c r="B22" s="2" t="s">
        <v>60</v>
      </c>
      <c r="C22" s="3" t="s">
        <v>42</v>
      </c>
      <c r="D22" s="6">
        <v>21.9</v>
      </c>
      <c r="E22" s="6">
        <v>7.8</v>
      </c>
      <c r="F22" s="6">
        <v>6.5</v>
      </c>
      <c r="G22" s="82">
        <f t="shared" si="1"/>
        <v>83.33333333333334</v>
      </c>
    </row>
    <row r="23" spans="1:7" ht="28.5">
      <c r="A23" s="43">
        <f>A22+1</f>
        <v>16</v>
      </c>
      <c r="B23" s="2" t="s">
        <v>8</v>
      </c>
      <c r="C23" s="3" t="s">
        <v>43</v>
      </c>
      <c r="D23" s="6">
        <v>6591</v>
      </c>
      <c r="E23" s="6">
        <v>8198</v>
      </c>
      <c r="F23" s="6">
        <v>8605</v>
      </c>
      <c r="G23" s="84">
        <f t="shared" si="1"/>
        <v>104.96462551841913</v>
      </c>
    </row>
    <row r="24" spans="1:7" ht="14.25">
      <c r="A24" s="43">
        <v>17</v>
      </c>
      <c r="B24" s="9" t="s">
        <v>75</v>
      </c>
      <c r="C24" s="3" t="s">
        <v>40</v>
      </c>
      <c r="D24" s="6">
        <v>26960</v>
      </c>
      <c r="E24" s="6">
        <v>27700</v>
      </c>
      <c r="F24" s="6">
        <v>26572</v>
      </c>
      <c r="G24" s="84">
        <f>F24/E24*100</f>
        <v>95.92779783393502</v>
      </c>
    </row>
    <row r="25" spans="1:7" ht="28.5">
      <c r="A25" s="43"/>
      <c r="B25" s="13" t="s">
        <v>87</v>
      </c>
      <c r="C25" s="14"/>
      <c r="D25" s="127"/>
      <c r="E25" s="6"/>
      <c r="F25" s="6"/>
      <c r="G25" s="87"/>
    </row>
    <row r="26" spans="1:7" ht="14.25">
      <c r="A26" s="43">
        <f>A24+1</f>
        <v>18</v>
      </c>
      <c r="B26" s="59" t="s">
        <v>11</v>
      </c>
      <c r="C26" s="3" t="s">
        <v>42</v>
      </c>
      <c r="D26" s="6">
        <v>2</v>
      </c>
      <c r="E26" s="6">
        <v>2</v>
      </c>
      <c r="F26" s="6">
        <v>2.4</v>
      </c>
      <c r="G26" s="84">
        <f>F26/E26*100</f>
        <v>120</v>
      </c>
    </row>
    <row r="27" spans="1:7" ht="14.25">
      <c r="A27" s="43">
        <f>A26+1</f>
        <v>19</v>
      </c>
      <c r="B27" s="59" t="s">
        <v>60</v>
      </c>
      <c r="C27" s="3" t="s">
        <v>42</v>
      </c>
      <c r="D27" s="6">
        <v>0</v>
      </c>
      <c r="E27" s="4">
        <v>0</v>
      </c>
      <c r="F27" s="6">
        <v>0</v>
      </c>
      <c r="G27" s="84">
        <v>0</v>
      </c>
    </row>
    <row r="28" spans="1:7" ht="28.5">
      <c r="A28" s="43">
        <f>A27+1</f>
        <v>20</v>
      </c>
      <c r="B28" s="59" t="s">
        <v>8</v>
      </c>
      <c r="C28" s="3" t="s">
        <v>43</v>
      </c>
      <c r="D28" s="211">
        <v>167</v>
      </c>
      <c r="E28" s="60">
        <v>168</v>
      </c>
      <c r="F28" s="211">
        <v>184.6</v>
      </c>
      <c r="G28" s="84">
        <f>F28/E28*100</f>
        <v>109.88095238095237</v>
      </c>
    </row>
    <row r="29" spans="1:7" ht="14.25">
      <c r="A29" s="43">
        <f>A28+1</f>
        <v>21</v>
      </c>
      <c r="B29" s="61" t="s">
        <v>75</v>
      </c>
      <c r="C29" s="3" t="s">
        <v>40</v>
      </c>
      <c r="D29" s="62">
        <v>16325</v>
      </c>
      <c r="E29" s="4">
        <v>19452</v>
      </c>
      <c r="F29" s="62">
        <v>18500</v>
      </c>
      <c r="G29" s="84">
        <f>F29/E29*100</f>
        <v>95.10590170676537</v>
      </c>
    </row>
    <row r="30" spans="1:7" ht="28.5">
      <c r="A30" s="43"/>
      <c r="B30" s="16" t="s">
        <v>61</v>
      </c>
      <c r="C30" s="14"/>
      <c r="D30" s="6"/>
      <c r="E30" s="6"/>
      <c r="F30" s="6"/>
      <c r="G30" s="84"/>
    </row>
    <row r="31" spans="1:7" ht="14.25">
      <c r="A31" s="43">
        <v>22</v>
      </c>
      <c r="B31" s="2" t="s">
        <v>11</v>
      </c>
      <c r="C31" s="3" t="s">
        <v>42</v>
      </c>
      <c r="D31" s="6">
        <v>200.4</v>
      </c>
      <c r="E31" s="6">
        <v>176</v>
      </c>
      <c r="F31" s="6">
        <v>219</v>
      </c>
      <c r="G31" s="84">
        <f aca="true" t="shared" si="2" ref="G31:G39">F31/E31*100</f>
        <v>124.43181818181819</v>
      </c>
    </row>
    <row r="32" spans="1:7" ht="14.25">
      <c r="A32" s="43">
        <f>A31+1</f>
        <v>23</v>
      </c>
      <c r="B32" s="2" t="s">
        <v>60</v>
      </c>
      <c r="C32" s="3" t="s">
        <v>42</v>
      </c>
      <c r="D32" s="6">
        <v>0</v>
      </c>
      <c r="E32" s="6">
        <v>0</v>
      </c>
      <c r="F32" s="6">
        <v>7.5</v>
      </c>
      <c r="G32" s="84">
        <v>750</v>
      </c>
    </row>
    <row r="33" spans="1:7" ht="28.5">
      <c r="A33" s="43">
        <f>A32+1</f>
        <v>24</v>
      </c>
      <c r="B33" s="2" t="s">
        <v>8</v>
      </c>
      <c r="C33" s="3" t="s">
        <v>43</v>
      </c>
      <c r="D33" s="58">
        <v>235</v>
      </c>
      <c r="E33" s="56">
        <v>211</v>
      </c>
      <c r="F33" s="58">
        <v>263</v>
      </c>
      <c r="G33" s="84">
        <f t="shared" si="2"/>
        <v>124.64454976303318</v>
      </c>
    </row>
    <row r="34" spans="1:7" ht="14.25">
      <c r="A34" s="43">
        <v>25</v>
      </c>
      <c r="B34" s="9" t="s">
        <v>75</v>
      </c>
      <c r="C34" s="3" t="s">
        <v>40</v>
      </c>
      <c r="D34" s="55">
        <v>16080</v>
      </c>
      <c r="E34" s="55">
        <v>15100</v>
      </c>
      <c r="F34" s="55">
        <v>17341</v>
      </c>
      <c r="G34" s="84">
        <f t="shared" si="2"/>
        <v>114.84105960264901</v>
      </c>
    </row>
    <row r="35" spans="1:7" ht="28.5">
      <c r="A35" s="43"/>
      <c r="B35" s="12" t="s">
        <v>78</v>
      </c>
      <c r="C35" s="14"/>
      <c r="D35" s="6"/>
      <c r="E35" s="6"/>
      <c r="F35" s="6"/>
      <c r="G35" s="84"/>
    </row>
    <row r="36" spans="1:7" ht="14.25">
      <c r="A36" s="43">
        <f>A34+1</f>
        <v>26</v>
      </c>
      <c r="B36" s="2" t="s">
        <v>11</v>
      </c>
      <c r="C36" s="3" t="s">
        <v>42</v>
      </c>
      <c r="D36" s="6">
        <v>76</v>
      </c>
      <c r="E36" s="6">
        <v>76</v>
      </c>
      <c r="F36" s="6">
        <v>67</v>
      </c>
      <c r="G36" s="84">
        <f t="shared" si="2"/>
        <v>88.1578947368421</v>
      </c>
    </row>
    <row r="37" spans="1:7" ht="14.25">
      <c r="A37" s="43">
        <f>A36+1</f>
        <v>27</v>
      </c>
      <c r="B37" s="2" t="s">
        <v>60</v>
      </c>
      <c r="C37" s="3" t="s">
        <v>42</v>
      </c>
      <c r="D37" s="6">
        <v>5.9</v>
      </c>
      <c r="E37" s="6">
        <v>0.2</v>
      </c>
      <c r="F37" s="6">
        <v>4</v>
      </c>
      <c r="G37" s="84">
        <f t="shared" si="2"/>
        <v>2000</v>
      </c>
    </row>
    <row r="38" spans="1:7" ht="28.5">
      <c r="A38" s="43">
        <f>A37+1</f>
        <v>28</v>
      </c>
      <c r="B38" s="2" t="s">
        <v>8</v>
      </c>
      <c r="C38" s="3" t="s">
        <v>43</v>
      </c>
      <c r="D38" s="56">
        <v>463</v>
      </c>
      <c r="E38" s="56">
        <v>463</v>
      </c>
      <c r="F38" s="56">
        <f>F36/164*1000</f>
        <v>408.5365853658536</v>
      </c>
      <c r="G38" s="84">
        <f>F38/E38*100</f>
        <v>88.23684349154506</v>
      </c>
    </row>
    <row r="39" spans="1:7" ht="14.25">
      <c r="A39" s="43">
        <v>29</v>
      </c>
      <c r="B39" s="9" t="s">
        <v>75</v>
      </c>
      <c r="C39" s="3" t="s">
        <v>40</v>
      </c>
      <c r="D39" s="55">
        <v>15237</v>
      </c>
      <c r="E39" s="415">
        <v>16500</v>
      </c>
      <c r="F39" s="55">
        <v>17494</v>
      </c>
      <c r="G39" s="84">
        <f t="shared" si="2"/>
        <v>106.02424242424242</v>
      </c>
    </row>
    <row r="40" spans="1:7" ht="15.75">
      <c r="A40" s="43"/>
      <c r="B40" s="18" t="s">
        <v>12</v>
      </c>
      <c r="C40" s="14"/>
      <c r="D40" s="6"/>
      <c r="E40" s="6"/>
      <c r="F40" s="6"/>
      <c r="G40" s="6"/>
    </row>
    <row r="41" spans="1:7" ht="14.25">
      <c r="A41" s="43">
        <f>A39+1</f>
        <v>30</v>
      </c>
      <c r="B41" s="9" t="s">
        <v>136</v>
      </c>
      <c r="C41" s="3" t="s">
        <v>42</v>
      </c>
      <c r="D41" s="6">
        <v>533.3</v>
      </c>
      <c r="E41" s="6">
        <v>526</v>
      </c>
      <c r="F41" s="6">
        <v>528.6</v>
      </c>
      <c r="G41" s="84">
        <f>F41/E41*100</f>
        <v>100.49429657794677</v>
      </c>
    </row>
    <row r="42" spans="1:7" ht="14.25">
      <c r="A42" s="43">
        <f>A41+1</f>
        <v>31</v>
      </c>
      <c r="B42" s="2" t="s">
        <v>60</v>
      </c>
      <c r="C42" s="3" t="s">
        <v>42</v>
      </c>
      <c r="D42" s="6">
        <v>31.6</v>
      </c>
      <c r="E42" s="6">
        <v>12</v>
      </c>
      <c r="F42" s="6">
        <v>17.1</v>
      </c>
      <c r="G42" s="84">
        <f>F42/E42*100</f>
        <v>142.5</v>
      </c>
    </row>
    <row r="43" spans="1:7" ht="28.5">
      <c r="A43" s="43">
        <f>A42+1</f>
        <v>32</v>
      </c>
      <c r="B43" s="9" t="s">
        <v>8</v>
      </c>
      <c r="C43" s="3" t="s">
        <v>43</v>
      </c>
      <c r="D43" s="416">
        <v>151</v>
      </c>
      <c r="E43" s="417">
        <v>0.15</v>
      </c>
      <c r="F43" s="416">
        <v>0.15</v>
      </c>
      <c r="G43" s="84">
        <f>F43/E43*100</f>
        <v>100</v>
      </c>
    </row>
    <row r="44" spans="1:7" ht="14.25">
      <c r="A44" s="43">
        <v>33</v>
      </c>
      <c r="B44" s="9" t="s">
        <v>9</v>
      </c>
      <c r="C44" s="3" t="s">
        <v>44</v>
      </c>
      <c r="D44" s="416">
        <v>3530</v>
      </c>
      <c r="E44" s="6">
        <v>3550</v>
      </c>
      <c r="F44" s="416">
        <v>3550</v>
      </c>
      <c r="G44" s="84">
        <f>F44/E44*100</f>
        <v>100</v>
      </c>
    </row>
    <row r="45" spans="1:7" ht="14.25">
      <c r="A45" s="43">
        <v>34</v>
      </c>
      <c r="B45" s="9" t="s">
        <v>13</v>
      </c>
      <c r="C45" s="3" t="s">
        <v>40</v>
      </c>
      <c r="D45" s="6">
        <v>11500</v>
      </c>
      <c r="E45" s="6">
        <v>16600</v>
      </c>
      <c r="F45" s="6">
        <v>16600</v>
      </c>
      <c r="G45" s="84">
        <f>F45/E45*100</f>
        <v>100</v>
      </c>
    </row>
    <row r="46" spans="1:7" ht="15.75">
      <c r="A46" s="45"/>
      <c r="B46" s="19" t="s">
        <v>18</v>
      </c>
      <c r="C46" s="14"/>
      <c r="D46" s="6"/>
      <c r="E46" s="6"/>
      <c r="F46" s="6"/>
      <c r="G46" s="84"/>
    </row>
    <row r="47" spans="1:7" ht="14.25">
      <c r="A47" s="45">
        <f>A45+1</f>
        <v>35</v>
      </c>
      <c r="B47" s="2" t="s">
        <v>19</v>
      </c>
      <c r="C47" s="3" t="s">
        <v>44</v>
      </c>
      <c r="D47" s="6">
        <v>150</v>
      </c>
      <c r="E47" s="6">
        <v>350</v>
      </c>
      <c r="F47" s="6">
        <v>690</v>
      </c>
      <c r="G47" s="84">
        <f>F47/E47*100</f>
        <v>197.14285714285717</v>
      </c>
    </row>
    <row r="48" spans="1:7" ht="28.5">
      <c r="A48" s="45">
        <f>A47+1</f>
        <v>36</v>
      </c>
      <c r="B48" s="2" t="s">
        <v>20</v>
      </c>
      <c r="C48" s="3" t="s">
        <v>39</v>
      </c>
      <c r="D48" s="58">
        <v>0.2</v>
      </c>
      <c r="E48" s="6">
        <v>0.5</v>
      </c>
      <c r="F48" s="58">
        <v>0.5</v>
      </c>
      <c r="G48" s="84">
        <f>F48/E48*100</f>
        <v>100</v>
      </c>
    </row>
    <row r="49" spans="1:7" ht="14.25">
      <c r="A49" s="45">
        <v>37</v>
      </c>
      <c r="B49" s="2" t="s">
        <v>9</v>
      </c>
      <c r="C49" s="3" t="s">
        <v>44</v>
      </c>
      <c r="D49" s="58">
        <v>38</v>
      </c>
      <c r="E49" s="6">
        <v>38</v>
      </c>
      <c r="F49" s="58">
        <v>38</v>
      </c>
      <c r="G49" s="84">
        <f>F49/E49*100</f>
        <v>100</v>
      </c>
    </row>
    <row r="50" spans="1:7" ht="14.25">
      <c r="A50" s="45">
        <v>38</v>
      </c>
      <c r="B50" s="2" t="s">
        <v>60</v>
      </c>
      <c r="C50" s="3" t="s">
        <v>39</v>
      </c>
      <c r="D50" s="58">
        <v>0.3</v>
      </c>
      <c r="E50" s="6">
        <v>0.3</v>
      </c>
      <c r="F50" s="58">
        <v>0.3</v>
      </c>
      <c r="G50" s="84">
        <f>F50/E50*100</f>
        <v>100</v>
      </c>
    </row>
    <row r="51" spans="1:7" ht="14.25">
      <c r="A51" s="45">
        <v>39</v>
      </c>
      <c r="B51" s="9" t="s">
        <v>75</v>
      </c>
      <c r="C51" s="3" t="s">
        <v>40</v>
      </c>
      <c r="D51" s="6">
        <v>11500</v>
      </c>
      <c r="E51" s="6">
        <v>15930</v>
      </c>
      <c r="F51" s="6">
        <v>15930</v>
      </c>
      <c r="G51" s="84">
        <f>F51/E51*100</f>
        <v>100</v>
      </c>
    </row>
    <row r="52" spans="1:7" ht="30.75">
      <c r="A52" s="34"/>
      <c r="B52" s="18" t="s">
        <v>21</v>
      </c>
      <c r="C52" s="3"/>
      <c r="D52" s="158"/>
      <c r="E52" s="80"/>
      <c r="F52" s="80"/>
      <c r="G52" s="84"/>
    </row>
    <row r="53" spans="1:7" ht="14.25">
      <c r="A53" s="34">
        <f>A51+1</f>
        <v>40</v>
      </c>
      <c r="B53" s="2" t="s">
        <v>22</v>
      </c>
      <c r="C53" s="3" t="s">
        <v>42</v>
      </c>
      <c r="D53" s="6">
        <v>864.2</v>
      </c>
      <c r="E53" s="6">
        <v>940</v>
      </c>
      <c r="F53" s="6">
        <v>887.4</v>
      </c>
      <c r="G53" s="84">
        <f>F53/E53*100</f>
        <v>94.40425531914893</v>
      </c>
    </row>
    <row r="54" spans="1:7" ht="14.25">
      <c r="A54" s="45">
        <v>41</v>
      </c>
      <c r="B54" s="2" t="s">
        <v>23</v>
      </c>
      <c r="C54" s="3" t="s">
        <v>42</v>
      </c>
      <c r="D54" s="6">
        <v>226.5</v>
      </c>
      <c r="E54" s="6">
        <v>181</v>
      </c>
      <c r="F54" s="6">
        <v>181</v>
      </c>
      <c r="G54" s="84">
        <f>F54/E54*100</f>
        <v>100</v>
      </c>
    </row>
    <row r="55" spans="1:7" ht="14.25">
      <c r="A55" s="45">
        <v>42</v>
      </c>
      <c r="B55" s="2" t="s">
        <v>24</v>
      </c>
      <c r="C55" s="3" t="s">
        <v>42</v>
      </c>
      <c r="D55" s="6">
        <v>27.4</v>
      </c>
      <c r="E55" s="6">
        <v>31.4</v>
      </c>
      <c r="F55" s="6">
        <v>31.4</v>
      </c>
      <c r="G55" s="84">
        <f>F55/E55*100</f>
        <v>100</v>
      </c>
    </row>
    <row r="56" spans="1:7" ht="14.25">
      <c r="A56" s="45">
        <v>43</v>
      </c>
      <c r="B56" s="2" t="s">
        <v>9</v>
      </c>
      <c r="C56" s="3" t="s">
        <v>44</v>
      </c>
      <c r="D56" s="6">
        <v>1170</v>
      </c>
      <c r="E56" s="20">
        <v>1170</v>
      </c>
      <c r="F56" s="6">
        <v>1170</v>
      </c>
      <c r="G56" s="84">
        <f>F56/E56*100</f>
        <v>100</v>
      </c>
    </row>
    <row r="57" spans="1:7" ht="14.25">
      <c r="A57" s="45">
        <f>A56+1</f>
        <v>44</v>
      </c>
      <c r="B57" s="2" t="s">
        <v>16</v>
      </c>
      <c r="C57" s="3" t="s">
        <v>40</v>
      </c>
      <c r="D57" s="6">
        <v>12000</v>
      </c>
      <c r="E57" s="20">
        <v>16600</v>
      </c>
      <c r="F57" s="6">
        <v>16600</v>
      </c>
      <c r="G57" s="84">
        <f>F57/E57*100</f>
        <v>100</v>
      </c>
    </row>
    <row r="58" spans="1:7" ht="15.75">
      <c r="A58" s="45"/>
      <c r="B58" s="21" t="s">
        <v>25</v>
      </c>
      <c r="C58" s="14"/>
      <c r="D58" s="6"/>
      <c r="E58" s="6"/>
      <c r="F58" s="6"/>
      <c r="G58" s="6"/>
    </row>
    <row r="59" spans="1:7" ht="57">
      <c r="A59" s="45">
        <f>A57+1</f>
        <v>45</v>
      </c>
      <c r="B59" s="9" t="s">
        <v>86</v>
      </c>
      <c r="C59" s="3" t="s">
        <v>42</v>
      </c>
      <c r="D59" s="6">
        <v>1023.5</v>
      </c>
      <c r="E59" s="6">
        <v>960</v>
      </c>
      <c r="F59" s="6">
        <v>1135</v>
      </c>
      <c r="G59" s="84">
        <f>F59/E59*100</f>
        <v>118.22916666666667</v>
      </c>
    </row>
    <row r="60" spans="1:7" ht="14.25">
      <c r="A60" s="45">
        <f>A59+1</f>
        <v>46</v>
      </c>
      <c r="B60" s="9" t="s">
        <v>26</v>
      </c>
      <c r="C60" s="3" t="s">
        <v>50</v>
      </c>
      <c r="D60" s="20">
        <v>64</v>
      </c>
      <c r="E60" s="20">
        <v>62</v>
      </c>
      <c r="F60" s="20">
        <v>64</v>
      </c>
      <c r="G60" s="84">
        <f>F60/E60*100</f>
        <v>103.2258064516129</v>
      </c>
    </row>
    <row r="61" spans="1:7" ht="85.5">
      <c r="A61" s="45">
        <v>47</v>
      </c>
      <c r="B61" s="9" t="s">
        <v>89</v>
      </c>
      <c r="C61" s="3" t="s">
        <v>38</v>
      </c>
      <c r="D61" s="6">
        <v>15.1</v>
      </c>
      <c r="E61" s="20">
        <v>15</v>
      </c>
      <c r="F61" s="6">
        <v>15</v>
      </c>
      <c r="G61" s="84">
        <f>F61/E61*100</f>
        <v>100</v>
      </c>
    </row>
    <row r="62" spans="1:7" ht="28.5">
      <c r="A62" s="45">
        <v>48</v>
      </c>
      <c r="B62" s="9" t="s">
        <v>58</v>
      </c>
      <c r="C62" s="3" t="s">
        <v>44</v>
      </c>
      <c r="D62" s="20">
        <v>452</v>
      </c>
      <c r="E62" s="20">
        <v>452</v>
      </c>
      <c r="F62" s="20">
        <v>452</v>
      </c>
      <c r="G62" s="84">
        <f>F62/E62*100</f>
        <v>100</v>
      </c>
    </row>
    <row r="63" spans="1:7" ht="14.25">
      <c r="A63" s="45">
        <v>49</v>
      </c>
      <c r="B63" s="9" t="s">
        <v>16</v>
      </c>
      <c r="C63" s="3" t="s">
        <v>40</v>
      </c>
      <c r="D63" s="6">
        <v>12350</v>
      </c>
      <c r="E63" s="20">
        <v>16600</v>
      </c>
      <c r="F63" s="6">
        <v>16600</v>
      </c>
      <c r="G63" s="84">
        <f>F63/E63*100</f>
        <v>100</v>
      </c>
    </row>
    <row r="64" spans="1:7" ht="30.75">
      <c r="A64" s="45"/>
      <c r="B64" s="21" t="s">
        <v>33</v>
      </c>
      <c r="C64" s="14"/>
      <c r="D64" s="6"/>
      <c r="E64" s="6"/>
      <c r="F64" s="6"/>
      <c r="G64" s="6"/>
    </row>
    <row r="65" spans="1:7" ht="57">
      <c r="A65" s="45">
        <f>A63+1</f>
        <v>50</v>
      </c>
      <c r="B65" s="2" t="s">
        <v>183</v>
      </c>
      <c r="C65" s="3" t="s">
        <v>49</v>
      </c>
      <c r="D65" s="6">
        <v>4521.9</v>
      </c>
      <c r="E65" s="6">
        <v>2162.5</v>
      </c>
      <c r="F65" s="6">
        <v>3344.4</v>
      </c>
      <c r="G65" s="84">
        <f aca="true" t="shared" si="3" ref="G65:G70">F65/E65*100</f>
        <v>154.6543352601156</v>
      </c>
    </row>
    <row r="66" spans="1:7" ht="14.25">
      <c r="A66" s="45"/>
      <c r="B66" s="2" t="s">
        <v>184</v>
      </c>
      <c r="C66" s="3" t="s">
        <v>49</v>
      </c>
      <c r="D66" s="80"/>
      <c r="E66" s="80">
        <v>1277.1</v>
      </c>
      <c r="F66" s="80">
        <v>1277.1</v>
      </c>
      <c r="G66" s="84">
        <f t="shared" si="3"/>
        <v>100</v>
      </c>
    </row>
    <row r="67" spans="1:7" ht="14.25">
      <c r="A67" s="45">
        <v>51</v>
      </c>
      <c r="B67" s="2" t="s">
        <v>90</v>
      </c>
      <c r="C67" s="3" t="s">
        <v>50</v>
      </c>
      <c r="D67" s="80">
        <v>198</v>
      </c>
      <c r="E67" s="80">
        <v>130</v>
      </c>
      <c r="F67" s="80">
        <v>155</v>
      </c>
      <c r="G67" s="84">
        <f t="shared" si="3"/>
        <v>119.23076923076923</v>
      </c>
    </row>
    <row r="68" spans="1:7" ht="71.25">
      <c r="A68" s="45">
        <v>52</v>
      </c>
      <c r="B68" s="2" t="s">
        <v>94</v>
      </c>
      <c r="C68" s="3" t="s">
        <v>38</v>
      </c>
      <c r="D68" s="80">
        <v>31.3</v>
      </c>
      <c r="E68" s="80">
        <v>38</v>
      </c>
      <c r="F68" s="80">
        <v>38.4</v>
      </c>
      <c r="G68" s="84">
        <f t="shared" si="3"/>
        <v>101.05263157894737</v>
      </c>
    </row>
    <row r="69" spans="1:7" ht="71.25">
      <c r="A69" s="45">
        <v>53</v>
      </c>
      <c r="B69" s="2" t="s">
        <v>93</v>
      </c>
      <c r="C69" s="3" t="s">
        <v>38</v>
      </c>
      <c r="D69" s="80">
        <v>85.1</v>
      </c>
      <c r="E69" s="80">
        <v>88</v>
      </c>
      <c r="F69" s="80">
        <v>81.7</v>
      </c>
      <c r="G69" s="84">
        <f t="shared" si="3"/>
        <v>92.8409090909091</v>
      </c>
    </row>
    <row r="70" spans="1:7" ht="76.5">
      <c r="A70" s="45">
        <v>54</v>
      </c>
      <c r="B70" s="2" t="s">
        <v>91</v>
      </c>
      <c r="C70" s="64" t="s">
        <v>92</v>
      </c>
      <c r="D70" s="6">
        <v>20</v>
      </c>
      <c r="E70" s="6">
        <v>86.6</v>
      </c>
      <c r="F70" s="6">
        <v>78.28</v>
      </c>
      <c r="G70" s="84">
        <f t="shared" si="3"/>
        <v>90.39260969976905</v>
      </c>
    </row>
    <row r="71" spans="1:7" ht="15.75">
      <c r="A71" s="34"/>
      <c r="B71" s="8" t="s">
        <v>69</v>
      </c>
      <c r="C71" s="3"/>
      <c r="D71" s="80"/>
      <c r="E71" s="80"/>
      <c r="F71" s="80"/>
      <c r="G71" s="80"/>
    </row>
    <row r="72" spans="1:7" ht="62.25">
      <c r="A72" s="34">
        <f>A70+1</f>
        <v>55</v>
      </c>
      <c r="B72" s="35" t="s">
        <v>150</v>
      </c>
      <c r="C72" s="3" t="s">
        <v>44</v>
      </c>
      <c r="D72" s="6">
        <v>5</v>
      </c>
      <c r="E72" s="6">
        <v>2</v>
      </c>
      <c r="F72" s="6">
        <v>5</v>
      </c>
      <c r="G72" s="84">
        <f aca="true" t="shared" si="4" ref="G72:G78">F72/E72*100</f>
        <v>250</v>
      </c>
    </row>
    <row r="73" spans="1:7" ht="109.5">
      <c r="A73" s="34">
        <v>56</v>
      </c>
      <c r="B73" s="35" t="s">
        <v>97</v>
      </c>
      <c r="C73" s="28" t="s">
        <v>38</v>
      </c>
      <c r="D73" s="6">
        <v>16</v>
      </c>
      <c r="E73" s="6">
        <v>2.2</v>
      </c>
      <c r="F73" s="6">
        <v>1.05</v>
      </c>
      <c r="G73" s="84">
        <f t="shared" si="4"/>
        <v>47.72727272727273</v>
      </c>
    </row>
    <row r="74" spans="1:7" ht="62.25">
      <c r="A74" s="34">
        <v>57</v>
      </c>
      <c r="B74" s="35" t="s">
        <v>96</v>
      </c>
      <c r="C74" s="28" t="s">
        <v>38</v>
      </c>
      <c r="D74" s="6">
        <v>15</v>
      </c>
      <c r="E74" s="6">
        <v>7</v>
      </c>
      <c r="F74" s="6">
        <v>7</v>
      </c>
      <c r="G74" s="84">
        <f t="shared" si="4"/>
        <v>100</v>
      </c>
    </row>
    <row r="75" spans="1:7" ht="109.5">
      <c r="A75" s="34">
        <v>58</v>
      </c>
      <c r="B75" s="35" t="s">
        <v>70</v>
      </c>
      <c r="C75" s="28" t="s">
        <v>98</v>
      </c>
      <c r="D75" s="6">
        <v>100</v>
      </c>
      <c r="E75" s="6">
        <v>167</v>
      </c>
      <c r="F75" s="6">
        <v>160</v>
      </c>
      <c r="G75" s="84">
        <f t="shared" si="4"/>
        <v>95.80838323353294</v>
      </c>
    </row>
    <row r="76" spans="1:7" ht="109.5">
      <c r="A76" s="34">
        <f>A74+1</f>
        <v>58</v>
      </c>
      <c r="B76" s="35" t="s">
        <v>99</v>
      </c>
      <c r="C76" s="28" t="s">
        <v>38</v>
      </c>
      <c r="D76" s="6">
        <v>37</v>
      </c>
      <c r="E76" s="6">
        <v>15</v>
      </c>
      <c r="F76" s="6">
        <v>15</v>
      </c>
      <c r="G76" s="84">
        <f t="shared" si="4"/>
        <v>100</v>
      </c>
    </row>
    <row r="77" spans="1:7" ht="125.25">
      <c r="A77" s="34">
        <f>A75+1</f>
        <v>59</v>
      </c>
      <c r="B77" s="35" t="s">
        <v>100</v>
      </c>
      <c r="C77" s="28" t="s">
        <v>38</v>
      </c>
      <c r="D77" s="6">
        <v>0.7</v>
      </c>
      <c r="E77" s="6">
        <v>2</v>
      </c>
      <c r="F77" s="6">
        <v>2.03</v>
      </c>
      <c r="G77" s="84">
        <f t="shared" si="4"/>
        <v>101.49999999999999</v>
      </c>
    </row>
    <row r="78" spans="1:7" ht="78">
      <c r="A78" s="34">
        <f>A76+1</f>
        <v>59</v>
      </c>
      <c r="B78" s="35" t="s">
        <v>101</v>
      </c>
      <c r="C78" s="28" t="s">
        <v>38</v>
      </c>
      <c r="D78" s="6">
        <v>20</v>
      </c>
      <c r="E78" s="6">
        <v>29</v>
      </c>
      <c r="F78" s="6">
        <v>36</v>
      </c>
      <c r="G78" s="84">
        <f t="shared" si="4"/>
        <v>124.13793103448276</v>
      </c>
    </row>
    <row r="79" spans="1:7" ht="15.75">
      <c r="A79" s="45" t="s">
        <v>135</v>
      </c>
      <c r="B79" s="18" t="s">
        <v>57</v>
      </c>
      <c r="C79" s="3"/>
      <c r="D79" s="145"/>
      <c r="E79" s="15"/>
      <c r="F79" s="15"/>
      <c r="G79" s="15"/>
    </row>
    <row r="80" spans="1:7" ht="14.25">
      <c r="A80" s="45">
        <v>60</v>
      </c>
      <c r="B80" s="2" t="s">
        <v>23</v>
      </c>
      <c r="C80" s="3" t="s">
        <v>43</v>
      </c>
      <c r="D80" s="6">
        <v>810</v>
      </c>
      <c r="E80" s="6">
        <v>720</v>
      </c>
      <c r="F80" s="6">
        <v>746.7</v>
      </c>
      <c r="G80" s="82">
        <f>F80/E80*100</f>
        <v>103.70833333333334</v>
      </c>
    </row>
    <row r="81" spans="1:7" ht="14.25">
      <c r="A81" s="45">
        <f>A80+1</f>
        <v>61</v>
      </c>
      <c r="B81" s="2" t="s">
        <v>9</v>
      </c>
      <c r="C81" s="3" t="s">
        <v>44</v>
      </c>
      <c r="D81" s="6">
        <v>164</v>
      </c>
      <c r="E81" s="6">
        <v>164</v>
      </c>
      <c r="F81" s="6">
        <v>164</v>
      </c>
      <c r="G81" s="82">
        <f aca="true" t="shared" si="5" ref="G81:G111">F81/E81*100</f>
        <v>100</v>
      </c>
    </row>
    <row r="82" spans="1:7" ht="15.75">
      <c r="A82" s="45">
        <f>A81+1</f>
        <v>62</v>
      </c>
      <c r="B82" s="2" t="s">
        <v>16</v>
      </c>
      <c r="C82" s="3" t="s">
        <v>40</v>
      </c>
      <c r="D82" s="6">
        <v>15812.4</v>
      </c>
      <c r="E82" s="127">
        <v>20306</v>
      </c>
      <c r="F82" s="6">
        <v>21009.1</v>
      </c>
      <c r="G82" s="82">
        <f t="shared" si="5"/>
        <v>103.46252339210085</v>
      </c>
    </row>
    <row r="83" spans="1:7" ht="28.5">
      <c r="A83" s="45">
        <v>63</v>
      </c>
      <c r="B83" s="69" t="s">
        <v>137</v>
      </c>
      <c r="C83" s="438" t="s">
        <v>138</v>
      </c>
      <c r="D83" s="6">
        <v>86.4</v>
      </c>
      <c r="E83" s="127">
        <v>86.4</v>
      </c>
      <c r="F83" s="6">
        <v>86.4</v>
      </c>
      <c r="G83" s="82">
        <f t="shared" si="5"/>
        <v>100</v>
      </c>
    </row>
    <row r="84" spans="1:7" ht="14.25">
      <c r="A84" s="45">
        <v>64</v>
      </c>
      <c r="B84" s="69" t="s">
        <v>139</v>
      </c>
      <c r="C84" s="452"/>
      <c r="D84" s="6">
        <v>100</v>
      </c>
      <c r="E84" s="6">
        <v>100</v>
      </c>
      <c r="F84" s="6">
        <v>100</v>
      </c>
      <c r="G84" s="82">
        <f t="shared" si="5"/>
        <v>100</v>
      </c>
    </row>
    <row r="85" spans="1:7" ht="85.5">
      <c r="A85" s="45">
        <v>65</v>
      </c>
      <c r="B85" s="66" t="s">
        <v>81</v>
      </c>
      <c r="C85" s="14" t="s">
        <v>38</v>
      </c>
      <c r="D85" s="6">
        <v>160.5</v>
      </c>
      <c r="E85" s="6">
        <v>160</v>
      </c>
      <c r="F85" s="6">
        <v>145</v>
      </c>
      <c r="G85" s="84">
        <f t="shared" si="5"/>
        <v>90.625</v>
      </c>
    </row>
    <row r="86" spans="1:7" ht="15.75">
      <c r="A86" s="45"/>
      <c r="B86" s="21" t="s">
        <v>56</v>
      </c>
      <c r="C86" s="14"/>
      <c r="D86" s="6"/>
      <c r="E86" s="6"/>
      <c r="F86" s="6"/>
      <c r="G86" s="82"/>
    </row>
    <row r="87" spans="1:7" ht="42.75">
      <c r="A87" s="45">
        <v>66</v>
      </c>
      <c r="B87" s="9" t="s">
        <v>102</v>
      </c>
      <c r="C87" s="67" t="s">
        <v>38</v>
      </c>
      <c r="D87" s="20">
        <v>69.38</v>
      </c>
      <c r="E87" s="20">
        <v>71.9</v>
      </c>
      <c r="F87" s="20">
        <v>71.9</v>
      </c>
      <c r="G87" s="84">
        <f t="shared" si="5"/>
        <v>100</v>
      </c>
    </row>
    <row r="88" spans="1:7" ht="93.75">
      <c r="A88" s="45">
        <v>67</v>
      </c>
      <c r="B88" s="35" t="s">
        <v>103</v>
      </c>
      <c r="C88" s="28" t="s">
        <v>38</v>
      </c>
      <c r="D88" s="20">
        <v>44.6</v>
      </c>
      <c r="E88" s="20">
        <v>45.2</v>
      </c>
      <c r="F88" s="20">
        <v>45.2</v>
      </c>
      <c r="G88" s="84">
        <f t="shared" si="5"/>
        <v>100</v>
      </c>
    </row>
    <row r="89" spans="1:7" ht="57">
      <c r="A89" s="45">
        <f>A88+1</f>
        <v>68</v>
      </c>
      <c r="B89" s="9" t="s">
        <v>71</v>
      </c>
      <c r="C89" s="67" t="s">
        <v>38</v>
      </c>
      <c r="D89" s="6">
        <v>95.7</v>
      </c>
      <c r="E89" s="6">
        <v>96.8</v>
      </c>
      <c r="F89" s="6">
        <v>97.98</v>
      </c>
      <c r="G89" s="84">
        <f t="shared" si="5"/>
        <v>101.21900826446281</v>
      </c>
    </row>
    <row r="90" spans="1:7" ht="42.75">
      <c r="A90" s="45">
        <v>69</v>
      </c>
      <c r="B90" s="2" t="s">
        <v>80</v>
      </c>
      <c r="C90" s="3" t="s">
        <v>40</v>
      </c>
      <c r="D90" s="6">
        <v>27914</v>
      </c>
      <c r="E90" s="6">
        <v>26330</v>
      </c>
      <c r="F90" s="6">
        <v>26368</v>
      </c>
      <c r="G90" s="84">
        <f t="shared" si="5"/>
        <v>100.14432206608433</v>
      </c>
    </row>
    <row r="91" spans="1:7" ht="15.75">
      <c r="A91" s="45"/>
      <c r="B91" s="18" t="s">
        <v>29</v>
      </c>
      <c r="C91" s="3"/>
      <c r="D91" s="127"/>
      <c r="E91" s="6"/>
      <c r="F91" s="6"/>
      <c r="G91" s="82"/>
    </row>
    <row r="92" spans="1:7" ht="28.5">
      <c r="A92" s="45">
        <f>A90+1</f>
        <v>70</v>
      </c>
      <c r="B92" s="2" t="s">
        <v>55</v>
      </c>
      <c r="C92" s="425" t="s">
        <v>44</v>
      </c>
      <c r="D92" s="6">
        <v>1</v>
      </c>
      <c r="E92" s="6">
        <v>0</v>
      </c>
      <c r="F92" s="6">
        <v>8.5</v>
      </c>
      <c r="G92" s="84">
        <v>8.5</v>
      </c>
    </row>
    <row r="93" spans="1:7" ht="28.5">
      <c r="A93" s="45">
        <f>A92+1</f>
        <v>71</v>
      </c>
      <c r="B93" s="2" t="s">
        <v>30</v>
      </c>
      <c r="C93" s="440"/>
      <c r="D93" s="6">
        <v>0</v>
      </c>
      <c r="E93" s="6">
        <v>0</v>
      </c>
      <c r="F93" s="6">
        <v>0</v>
      </c>
      <c r="G93" s="84">
        <v>0</v>
      </c>
    </row>
    <row r="94" spans="1:7" ht="63" thickBot="1">
      <c r="A94" s="45">
        <v>72</v>
      </c>
      <c r="B94" s="35" t="s">
        <v>104</v>
      </c>
      <c r="C94" s="441"/>
      <c r="D94" s="6">
        <v>386.8</v>
      </c>
      <c r="E94" s="6">
        <v>158</v>
      </c>
      <c r="F94" s="6">
        <v>326.4</v>
      </c>
      <c r="G94" s="84">
        <f>F94/E94*100</f>
        <v>206.58227848101265</v>
      </c>
    </row>
    <row r="95" spans="1:7" ht="30.75">
      <c r="A95" s="45">
        <v>73</v>
      </c>
      <c r="B95" s="35" t="s">
        <v>140</v>
      </c>
      <c r="C95" s="219"/>
      <c r="D95" s="20">
        <v>66.4</v>
      </c>
      <c r="E95" s="161">
        <v>66.6</v>
      </c>
      <c r="F95" s="20">
        <v>65.8</v>
      </c>
      <c r="G95" s="84">
        <f t="shared" si="5"/>
        <v>98.7987987987988</v>
      </c>
    </row>
    <row r="96" spans="1:7" ht="15.75">
      <c r="A96" s="45">
        <v>74</v>
      </c>
      <c r="B96" s="9" t="s">
        <v>75</v>
      </c>
      <c r="C96" s="3" t="s">
        <v>40</v>
      </c>
      <c r="D96" s="20">
        <v>25731.6</v>
      </c>
      <c r="E96" s="161">
        <v>24336.8</v>
      </c>
      <c r="F96" s="20">
        <v>24337.2</v>
      </c>
      <c r="G96" s="84">
        <f>F96/E96*100</f>
        <v>100.00164360145953</v>
      </c>
    </row>
    <row r="97" spans="1:7" ht="15.75">
      <c r="A97" s="45"/>
      <c r="B97" s="18" t="s">
        <v>31</v>
      </c>
      <c r="C97" s="14"/>
      <c r="D97" s="6"/>
      <c r="E97" s="6"/>
      <c r="F97" s="6"/>
      <c r="G97" s="84"/>
    </row>
    <row r="98" spans="1:7" ht="42.75">
      <c r="A98" s="45">
        <f>A96+1</f>
        <v>75</v>
      </c>
      <c r="B98" s="68" t="s">
        <v>76</v>
      </c>
      <c r="C98" s="3" t="s">
        <v>38</v>
      </c>
      <c r="D98" s="27">
        <v>26</v>
      </c>
      <c r="E98" s="27">
        <v>26.5</v>
      </c>
      <c r="F98" s="27">
        <v>26.5</v>
      </c>
      <c r="G98" s="84">
        <f t="shared" si="5"/>
        <v>100</v>
      </c>
    </row>
    <row r="99" spans="1:7" ht="85.5">
      <c r="A99" s="45">
        <v>76</v>
      </c>
      <c r="B99" s="68" t="s">
        <v>141</v>
      </c>
      <c r="C99" s="3" t="s">
        <v>38</v>
      </c>
      <c r="D99" s="27">
        <v>12</v>
      </c>
      <c r="E99" s="27">
        <v>10</v>
      </c>
      <c r="F99" s="27">
        <v>9</v>
      </c>
      <c r="G99" s="84">
        <f t="shared" si="5"/>
        <v>90</v>
      </c>
    </row>
    <row r="100" spans="1:7" ht="14.25">
      <c r="A100" s="45"/>
      <c r="B100" s="68" t="s">
        <v>142</v>
      </c>
      <c r="C100" s="3" t="s">
        <v>38</v>
      </c>
      <c r="D100" s="55">
        <v>70</v>
      </c>
      <c r="E100" s="27">
        <v>35</v>
      </c>
      <c r="F100" s="27">
        <v>85</v>
      </c>
      <c r="G100" s="84">
        <f t="shared" si="5"/>
        <v>242.85714285714283</v>
      </c>
    </row>
    <row r="101" spans="1:7" ht="14.25">
      <c r="A101" s="45">
        <v>77</v>
      </c>
      <c r="B101" s="68" t="s">
        <v>143</v>
      </c>
      <c r="C101" s="3" t="s">
        <v>46</v>
      </c>
      <c r="D101" s="55">
        <v>43.5</v>
      </c>
      <c r="E101" s="27">
        <v>43.5</v>
      </c>
      <c r="F101" s="27">
        <v>43.5</v>
      </c>
      <c r="G101" s="84">
        <f t="shared" si="5"/>
        <v>100</v>
      </c>
    </row>
    <row r="102" spans="1:7" ht="28.5">
      <c r="A102" s="45">
        <v>78</v>
      </c>
      <c r="B102" s="68" t="s">
        <v>144</v>
      </c>
      <c r="C102" s="3" t="s">
        <v>46</v>
      </c>
      <c r="D102" s="27">
        <v>36.6</v>
      </c>
      <c r="E102" s="27">
        <v>36.6</v>
      </c>
      <c r="F102" s="27">
        <v>36.6</v>
      </c>
      <c r="G102" s="84">
        <f t="shared" si="5"/>
        <v>100</v>
      </c>
    </row>
    <row r="103" spans="1:7" ht="14.25">
      <c r="A103" s="45">
        <v>79</v>
      </c>
      <c r="B103" s="2" t="s">
        <v>23</v>
      </c>
      <c r="C103" s="3" t="s">
        <v>43</v>
      </c>
      <c r="D103" s="27">
        <v>60</v>
      </c>
      <c r="E103" s="27">
        <v>60</v>
      </c>
      <c r="F103" s="27">
        <v>60</v>
      </c>
      <c r="G103" s="84">
        <f t="shared" si="5"/>
        <v>100</v>
      </c>
    </row>
    <row r="104" spans="1:7" ht="14.25">
      <c r="A104" s="45">
        <v>80</v>
      </c>
      <c r="B104" s="2" t="s">
        <v>9</v>
      </c>
      <c r="C104" s="3" t="s">
        <v>44</v>
      </c>
      <c r="D104" s="27">
        <v>66</v>
      </c>
      <c r="E104" s="27">
        <v>73</v>
      </c>
      <c r="F104" s="27">
        <v>73</v>
      </c>
      <c r="G104" s="84">
        <f t="shared" si="5"/>
        <v>100</v>
      </c>
    </row>
    <row r="105" spans="1:7" ht="14.25">
      <c r="A105" s="45">
        <v>81</v>
      </c>
      <c r="B105" s="69" t="s">
        <v>16</v>
      </c>
      <c r="C105" s="14" t="s">
        <v>40</v>
      </c>
      <c r="D105" s="4">
        <v>13500</v>
      </c>
      <c r="E105" s="6">
        <v>16600</v>
      </c>
      <c r="F105" s="6">
        <v>16600</v>
      </c>
      <c r="G105" s="84">
        <f t="shared" si="5"/>
        <v>100</v>
      </c>
    </row>
    <row r="106" spans="1:7" ht="15.75">
      <c r="A106" s="45"/>
      <c r="B106" s="18" t="s">
        <v>27</v>
      </c>
      <c r="C106" s="3"/>
      <c r="D106" s="127"/>
      <c r="E106" s="6"/>
      <c r="F106" s="6"/>
      <c r="G106" s="84"/>
    </row>
    <row r="107" spans="1:7" ht="57">
      <c r="A107" s="45">
        <v>82</v>
      </c>
      <c r="B107" s="48" t="s">
        <v>88</v>
      </c>
      <c r="C107" s="3"/>
      <c r="D107" s="15">
        <v>5.5</v>
      </c>
      <c r="E107" s="15">
        <v>5.5</v>
      </c>
      <c r="F107" s="15">
        <v>5.9</v>
      </c>
      <c r="G107" s="84">
        <f t="shared" si="5"/>
        <v>107.27272727272728</v>
      </c>
    </row>
    <row r="108" spans="1:7" ht="14.25">
      <c r="A108" s="45">
        <v>83</v>
      </c>
      <c r="B108" s="2" t="s">
        <v>23</v>
      </c>
      <c r="C108" s="3" t="s">
        <v>42</v>
      </c>
      <c r="D108" s="4">
        <v>5.1</v>
      </c>
      <c r="E108" s="6">
        <v>5.2</v>
      </c>
      <c r="F108" s="6">
        <v>6.5</v>
      </c>
      <c r="G108" s="84">
        <f>F108/E108*100</f>
        <v>125</v>
      </c>
    </row>
    <row r="109" spans="1:7" ht="71.25">
      <c r="A109" s="45">
        <v>84</v>
      </c>
      <c r="B109" s="2" t="s">
        <v>118</v>
      </c>
      <c r="C109" s="3" t="s">
        <v>38</v>
      </c>
      <c r="D109" s="84">
        <v>0.53</v>
      </c>
      <c r="E109" s="6">
        <v>0.5</v>
      </c>
      <c r="F109" s="84">
        <v>0.5</v>
      </c>
      <c r="G109" s="84">
        <f t="shared" si="5"/>
        <v>100</v>
      </c>
    </row>
    <row r="110" spans="1:7" ht="14.25">
      <c r="A110" s="45">
        <v>85</v>
      </c>
      <c r="B110" s="2" t="s">
        <v>9</v>
      </c>
      <c r="C110" s="3" t="s">
        <v>44</v>
      </c>
      <c r="D110" s="6">
        <v>72</v>
      </c>
      <c r="E110" s="6">
        <v>71</v>
      </c>
      <c r="F110" s="6">
        <v>70</v>
      </c>
      <c r="G110" s="84">
        <f t="shared" si="5"/>
        <v>98.59154929577466</v>
      </c>
    </row>
    <row r="111" spans="1:7" ht="14.25">
      <c r="A111" s="45">
        <v>86</v>
      </c>
      <c r="B111" s="2" t="s">
        <v>16</v>
      </c>
      <c r="C111" s="3" t="s">
        <v>40</v>
      </c>
      <c r="D111" s="6">
        <v>15734</v>
      </c>
      <c r="E111" s="6">
        <v>18760</v>
      </c>
      <c r="F111" s="6">
        <v>20071</v>
      </c>
      <c r="G111" s="84">
        <f t="shared" si="5"/>
        <v>106.98827292110875</v>
      </c>
    </row>
    <row r="112" spans="1:7" ht="30.75">
      <c r="A112" s="45"/>
      <c r="B112" s="19" t="s">
        <v>28</v>
      </c>
      <c r="C112" s="14"/>
      <c r="D112" s="6"/>
      <c r="E112" s="6"/>
      <c r="F112" s="6"/>
      <c r="G112" s="84"/>
    </row>
    <row r="113" spans="1:7" ht="46.5">
      <c r="A113" s="45">
        <v>87</v>
      </c>
      <c r="B113" s="35" t="s">
        <v>105</v>
      </c>
      <c r="C113" s="28"/>
      <c r="D113" s="6">
        <v>11.5</v>
      </c>
      <c r="E113" s="6">
        <v>5.36</v>
      </c>
      <c r="F113" s="6">
        <v>15.7</v>
      </c>
      <c r="G113" s="84" t="s">
        <v>151</v>
      </c>
    </row>
    <row r="114" spans="1:7" ht="30.75">
      <c r="A114" s="45"/>
      <c r="B114" s="35" t="s">
        <v>106</v>
      </c>
      <c r="C114" s="427" t="s">
        <v>107</v>
      </c>
      <c r="D114" s="22">
        <v>5</v>
      </c>
      <c r="E114" s="20">
        <v>1.1</v>
      </c>
      <c r="F114" s="20">
        <v>2.1</v>
      </c>
      <c r="G114" s="82">
        <f aca="true" t="shared" si="6" ref="G114:G125">F114/E114*100</f>
        <v>190.9090909090909</v>
      </c>
    </row>
    <row r="115" spans="1:7" ht="30.75">
      <c r="A115" s="45"/>
      <c r="B115" s="35" t="s">
        <v>108</v>
      </c>
      <c r="C115" s="428"/>
      <c r="D115" s="22">
        <v>0</v>
      </c>
      <c r="E115" s="20">
        <v>0.5</v>
      </c>
      <c r="F115" s="20">
        <v>1.5</v>
      </c>
      <c r="G115" s="82">
        <v>0</v>
      </c>
    </row>
    <row r="116" spans="1:7" ht="15.75">
      <c r="A116" s="45"/>
      <c r="B116" s="35" t="s">
        <v>109</v>
      </c>
      <c r="C116" s="428"/>
      <c r="D116" s="22">
        <v>4</v>
      </c>
      <c r="E116" s="20">
        <v>2.56</v>
      </c>
      <c r="F116" s="20">
        <v>10</v>
      </c>
      <c r="G116" s="82">
        <f t="shared" si="6"/>
        <v>390.625</v>
      </c>
    </row>
    <row r="117" spans="1:7" ht="46.5">
      <c r="A117" s="45"/>
      <c r="B117" s="35" t="s">
        <v>110</v>
      </c>
      <c r="C117" s="429"/>
      <c r="D117" s="22">
        <v>2.5</v>
      </c>
      <c r="E117" s="20">
        <v>1.2</v>
      </c>
      <c r="F117" s="20">
        <v>2.1</v>
      </c>
      <c r="G117" s="82">
        <f t="shared" si="6"/>
        <v>175.00000000000003</v>
      </c>
    </row>
    <row r="118" spans="1:7" ht="156.75">
      <c r="A118" s="45">
        <f>A113+1</f>
        <v>88</v>
      </c>
      <c r="B118" s="35" t="s">
        <v>111</v>
      </c>
      <c r="C118" s="28" t="s">
        <v>38</v>
      </c>
      <c r="D118" s="22">
        <v>0</v>
      </c>
      <c r="E118" s="22">
        <v>0</v>
      </c>
      <c r="F118" s="22">
        <v>0</v>
      </c>
      <c r="G118" s="82">
        <v>0</v>
      </c>
    </row>
    <row r="119" spans="1:7" ht="15.75">
      <c r="A119" s="45">
        <v>89</v>
      </c>
      <c r="B119" s="49" t="s">
        <v>9</v>
      </c>
      <c r="C119" s="28" t="s">
        <v>44</v>
      </c>
      <c r="D119" s="22">
        <v>2</v>
      </c>
      <c r="E119" s="22">
        <v>2</v>
      </c>
      <c r="F119" s="22">
        <v>2</v>
      </c>
      <c r="G119" s="82">
        <f t="shared" si="6"/>
        <v>100</v>
      </c>
    </row>
    <row r="120" spans="1:7" ht="15.75">
      <c r="A120" s="45">
        <v>90</v>
      </c>
      <c r="B120" s="49" t="s">
        <v>16</v>
      </c>
      <c r="C120" s="28" t="s">
        <v>112</v>
      </c>
      <c r="D120" s="22">
        <v>22642.3</v>
      </c>
      <c r="E120" s="22">
        <v>22642.3</v>
      </c>
      <c r="F120" s="22">
        <v>24484</v>
      </c>
      <c r="G120" s="82">
        <f t="shared" si="6"/>
        <v>108.13389099163955</v>
      </c>
    </row>
    <row r="121" spans="1:7" ht="15.75">
      <c r="A121" s="45"/>
      <c r="B121" s="21" t="s">
        <v>14</v>
      </c>
      <c r="C121" s="14"/>
      <c r="D121" s="6"/>
      <c r="E121" s="6"/>
      <c r="F121" s="6"/>
      <c r="G121" s="82"/>
    </row>
    <row r="122" spans="1:7" ht="14.25">
      <c r="A122" s="45">
        <v>91</v>
      </c>
      <c r="B122" s="2" t="s">
        <v>15</v>
      </c>
      <c r="C122" s="3" t="s">
        <v>42</v>
      </c>
      <c r="D122" s="6">
        <v>39.6</v>
      </c>
      <c r="E122" s="6">
        <v>39.6</v>
      </c>
      <c r="F122" s="6">
        <v>57.3</v>
      </c>
      <c r="G122" s="82">
        <f t="shared" si="6"/>
        <v>144.6969696969697</v>
      </c>
    </row>
    <row r="123" spans="1:7" ht="42.75">
      <c r="A123" s="45">
        <v>92</v>
      </c>
      <c r="B123" s="9" t="s">
        <v>82</v>
      </c>
      <c r="C123" s="3" t="s">
        <v>45</v>
      </c>
      <c r="D123" s="25">
        <v>22.2</v>
      </c>
      <c r="E123" s="25">
        <v>22.7</v>
      </c>
      <c r="F123" s="25">
        <v>22.7</v>
      </c>
      <c r="G123" s="84">
        <f t="shared" si="6"/>
        <v>100</v>
      </c>
    </row>
    <row r="124" spans="1:7" ht="28.5">
      <c r="A124" s="45"/>
      <c r="B124" s="9" t="s">
        <v>73</v>
      </c>
      <c r="C124" s="3" t="s">
        <v>46</v>
      </c>
      <c r="D124" s="6">
        <v>0</v>
      </c>
      <c r="E124" s="6">
        <v>0.04</v>
      </c>
      <c r="F124" s="6">
        <v>0.02</v>
      </c>
      <c r="G124" s="84">
        <f t="shared" si="6"/>
        <v>50</v>
      </c>
    </row>
    <row r="125" spans="1:7" ht="14.25">
      <c r="A125" s="45">
        <v>93</v>
      </c>
      <c r="B125" s="2" t="s">
        <v>72</v>
      </c>
      <c r="C125" s="3" t="s">
        <v>62</v>
      </c>
      <c r="D125" s="6">
        <v>0</v>
      </c>
      <c r="E125" s="6">
        <v>900</v>
      </c>
      <c r="F125" s="6">
        <v>0.36</v>
      </c>
      <c r="G125" s="82">
        <f t="shared" si="6"/>
        <v>0.039999999999999994</v>
      </c>
    </row>
    <row r="126" spans="1:7" ht="30.75">
      <c r="A126" s="45" t="s">
        <v>121</v>
      </c>
      <c r="B126" s="18" t="s">
        <v>32</v>
      </c>
      <c r="C126" s="3"/>
      <c r="D126" s="6"/>
      <c r="E126" s="6"/>
      <c r="F126" s="6"/>
      <c r="G126" s="6"/>
    </row>
    <row r="127" spans="1:7" ht="42.75">
      <c r="A127" s="45">
        <f>A125+1</f>
        <v>94</v>
      </c>
      <c r="B127" s="9" t="s">
        <v>83</v>
      </c>
      <c r="C127" s="3" t="s">
        <v>38</v>
      </c>
      <c r="D127" s="20">
        <v>0</v>
      </c>
      <c r="E127" s="20">
        <v>0</v>
      </c>
      <c r="F127" s="20">
        <v>0.43</v>
      </c>
      <c r="G127" s="86">
        <v>0</v>
      </c>
    </row>
    <row r="128" spans="1:7" ht="42.75">
      <c r="A128" s="45">
        <v>95</v>
      </c>
      <c r="B128" s="9" t="s">
        <v>84</v>
      </c>
      <c r="C128" s="3" t="s">
        <v>38</v>
      </c>
      <c r="D128" s="20">
        <v>53.2</v>
      </c>
      <c r="E128" s="20">
        <v>60</v>
      </c>
      <c r="F128" s="20">
        <v>3.43</v>
      </c>
      <c r="G128" s="86">
        <f aca="true" t="shared" si="7" ref="G128:G140">F128/E128*100</f>
        <v>5.716666666666667</v>
      </c>
    </row>
    <row r="129" spans="1:7" ht="28.5">
      <c r="A129" s="45">
        <v>96</v>
      </c>
      <c r="B129" s="9" t="s">
        <v>146</v>
      </c>
      <c r="C129" s="3" t="s">
        <v>38</v>
      </c>
      <c r="D129" s="20">
        <v>63</v>
      </c>
      <c r="E129" s="20">
        <v>68</v>
      </c>
      <c r="F129" s="20">
        <v>68</v>
      </c>
      <c r="G129" s="86">
        <f t="shared" si="7"/>
        <v>100</v>
      </c>
    </row>
    <row r="130" spans="1:7" ht="14.25">
      <c r="A130" s="34">
        <v>97</v>
      </c>
      <c r="B130" s="2" t="s">
        <v>59</v>
      </c>
      <c r="C130" s="3" t="s">
        <v>38</v>
      </c>
      <c r="D130" s="6">
        <v>0</v>
      </c>
      <c r="E130" s="22">
        <v>0</v>
      </c>
      <c r="F130" s="6">
        <v>0</v>
      </c>
      <c r="G130" s="86">
        <v>0</v>
      </c>
    </row>
    <row r="131" spans="1:7" ht="14.25">
      <c r="A131" s="34">
        <v>98</v>
      </c>
      <c r="B131" s="9" t="s">
        <v>9</v>
      </c>
      <c r="C131" s="3" t="s">
        <v>44</v>
      </c>
      <c r="D131" s="22">
        <v>77</v>
      </c>
      <c r="E131" s="22">
        <v>75</v>
      </c>
      <c r="F131" s="22">
        <v>75</v>
      </c>
      <c r="G131" s="86">
        <f t="shared" si="7"/>
        <v>100</v>
      </c>
    </row>
    <row r="132" spans="1:7" ht="14.25">
      <c r="A132" s="34">
        <v>99</v>
      </c>
      <c r="B132" s="9" t="s">
        <v>5</v>
      </c>
      <c r="C132" s="3" t="s">
        <v>40</v>
      </c>
      <c r="D132" s="20">
        <v>14247</v>
      </c>
      <c r="E132" s="20">
        <v>16600</v>
      </c>
      <c r="F132" s="20">
        <v>15309</v>
      </c>
      <c r="G132" s="86">
        <f t="shared" si="7"/>
        <v>92.22289156626506</v>
      </c>
    </row>
    <row r="133" spans="1:7" ht="30.75">
      <c r="A133" s="34"/>
      <c r="B133" s="18" t="s">
        <v>66</v>
      </c>
      <c r="C133" s="17"/>
      <c r="D133" s="144"/>
      <c r="E133" s="6"/>
      <c r="F133" s="6"/>
      <c r="G133" s="86"/>
    </row>
    <row r="134" spans="1:7" ht="14.25">
      <c r="A134" s="34">
        <v>94</v>
      </c>
      <c r="B134" s="48" t="s">
        <v>113</v>
      </c>
      <c r="C134" s="28" t="s">
        <v>114</v>
      </c>
      <c r="D134" s="6">
        <v>0</v>
      </c>
      <c r="E134" s="6">
        <v>0</v>
      </c>
      <c r="F134" s="6">
        <v>0</v>
      </c>
      <c r="G134" s="86">
        <v>0</v>
      </c>
    </row>
    <row r="135" spans="1:7" ht="14.25">
      <c r="A135" s="34">
        <v>95</v>
      </c>
      <c r="B135" s="48" t="s">
        <v>115</v>
      </c>
      <c r="C135" s="28" t="s">
        <v>114</v>
      </c>
      <c r="D135" s="6">
        <v>0</v>
      </c>
      <c r="E135" s="6">
        <v>0</v>
      </c>
      <c r="F135" s="6">
        <v>0</v>
      </c>
      <c r="G135" s="86">
        <v>0</v>
      </c>
    </row>
    <row r="136" spans="1:7" ht="14.25">
      <c r="A136" s="34">
        <v>96</v>
      </c>
      <c r="B136" s="228" t="s">
        <v>119</v>
      </c>
      <c r="C136" s="28" t="s">
        <v>120</v>
      </c>
      <c r="D136" s="6">
        <v>0</v>
      </c>
      <c r="E136" s="6">
        <v>0</v>
      </c>
      <c r="F136" s="6">
        <v>0</v>
      </c>
      <c r="G136" s="86">
        <v>0</v>
      </c>
    </row>
    <row r="137" spans="1:7" ht="28.5">
      <c r="A137" s="34">
        <v>97</v>
      </c>
      <c r="B137" s="9" t="s">
        <v>64</v>
      </c>
      <c r="C137" s="28" t="s">
        <v>47</v>
      </c>
      <c r="D137" s="6">
        <v>6</v>
      </c>
      <c r="E137" s="6">
        <v>6</v>
      </c>
      <c r="F137" s="6">
        <v>6</v>
      </c>
      <c r="G137" s="86">
        <f t="shared" si="7"/>
        <v>100</v>
      </c>
    </row>
    <row r="138" spans="1:7" ht="28.5">
      <c r="A138" s="34">
        <v>98</v>
      </c>
      <c r="B138" s="9" t="s">
        <v>17</v>
      </c>
      <c r="C138" s="28" t="s">
        <v>48</v>
      </c>
      <c r="D138" s="6">
        <v>42.7</v>
      </c>
      <c r="E138" s="6">
        <v>42</v>
      </c>
      <c r="F138" s="6">
        <v>40.9</v>
      </c>
      <c r="G138" s="86">
        <f t="shared" si="7"/>
        <v>97.38095238095238</v>
      </c>
    </row>
    <row r="139" spans="1:7" ht="14.25">
      <c r="A139" s="43">
        <f>A138+1</f>
        <v>99</v>
      </c>
      <c r="B139" s="9" t="s">
        <v>9</v>
      </c>
      <c r="C139" s="4" t="s">
        <v>44</v>
      </c>
      <c r="D139" s="20">
        <v>93</v>
      </c>
      <c r="E139" s="20">
        <v>93</v>
      </c>
      <c r="F139" s="20">
        <v>93</v>
      </c>
      <c r="G139" s="86">
        <f t="shared" si="7"/>
        <v>100</v>
      </c>
    </row>
    <row r="140" spans="1:7" ht="14.25">
      <c r="A140" s="43">
        <f>A139+1</f>
        <v>100</v>
      </c>
      <c r="B140" s="9" t="s">
        <v>16</v>
      </c>
      <c r="C140" s="4" t="s">
        <v>40</v>
      </c>
      <c r="D140" s="20">
        <v>13500</v>
      </c>
      <c r="E140" s="6">
        <v>16600</v>
      </c>
      <c r="F140" s="20">
        <v>16600</v>
      </c>
      <c r="G140" s="86">
        <f t="shared" si="7"/>
        <v>100</v>
      </c>
    </row>
    <row r="141" spans="1:7" ht="99.75">
      <c r="A141" s="43">
        <v>101</v>
      </c>
      <c r="B141" s="9" t="s">
        <v>77</v>
      </c>
      <c r="C141" s="4" t="s">
        <v>38</v>
      </c>
      <c r="D141" s="17">
        <v>43</v>
      </c>
      <c r="E141" s="17">
        <v>43</v>
      </c>
      <c r="F141" s="17">
        <v>43</v>
      </c>
      <c r="G141" s="82">
        <v>100</v>
      </c>
    </row>
    <row r="142" spans="1:7" ht="30.75">
      <c r="A142" s="43"/>
      <c r="B142" s="21" t="s">
        <v>65</v>
      </c>
      <c r="C142" s="14"/>
      <c r="D142" s="6"/>
      <c r="E142" s="6"/>
      <c r="F142" s="6"/>
      <c r="G142" s="6"/>
    </row>
    <row r="143" spans="1:7" ht="14.25">
      <c r="A143" s="43">
        <f>A141+1</f>
        <v>102</v>
      </c>
      <c r="B143" s="2" t="s">
        <v>63</v>
      </c>
      <c r="C143" s="3" t="s">
        <v>42</v>
      </c>
      <c r="D143" s="6">
        <v>55</v>
      </c>
      <c r="E143" s="6">
        <v>53</v>
      </c>
      <c r="F143" s="6">
        <v>55.3</v>
      </c>
      <c r="G143" s="84">
        <f>F143/E143*100</f>
        <v>104.33962264150942</v>
      </c>
    </row>
    <row r="144" spans="1:7" ht="30.75">
      <c r="A144" s="43">
        <v>103</v>
      </c>
      <c r="B144" s="35" t="s">
        <v>116</v>
      </c>
      <c r="C144" s="28" t="s">
        <v>117</v>
      </c>
      <c r="D144" s="27">
        <v>385</v>
      </c>
      <c r="E144" s="46">
        <v>389</v>
      </c>
      <c r="F144" s="27">
        <v>389</v>
      </c>
      <c r="G144" s="84">
        <f>F144/E144*100</f>
        <v>100</v>
      </c>
    </row>
    <row r="145" spans="1:7" ht="15.75">
      <c r="A145" s="43">
        <v>104</v>
      </c>
      <c r="B145" s="9" t="s">
        <v>9</v>
      </c>
      <c r="C145" s="3" t="s">
        <v>44</v>
      </c>
      <c r="D145" s="55">
        <v>116</v>
      </c>
      <c r="E145" s="46">
        <v>109</v>
      </c>
      <c r="F145" s="55">
        <v>109</v>
      </c>
      <c r="G145" s="84">
        <f>F145/E145*100</f>
        <v>100</v>
      </c>
    </row>
    <row r="146" spans="1:7" ht="15.75">
      <c r="A146" s="43">
        <v>105</v>
      </c>
      <c r="B146" s="9" t="s">
        <v>16</v>
      </c>
      <c r="C146" s="3" t="s">
        <v>40</v>
      </c>
      <c r="D146" s="55">
        <v>15920</v>
      </c>
      <c r="E146" s="46">
        <v>15784</v>
      </c>
      <c r="F146" s="55">
        <v>16373</v>
      </c>
      <c r="G146" s="84">
        <f>F146/E146*100</f>
        <v>103.7316269640142</v>
      </c>
    </row>
    <row r="147" spans="1:7" ht="30.75">
      <c r="A147" s="231"/>
      <c r="B147" s="21" t="s">
        <v>34</v>
      </c>
      <c r="C147" s="14"/>
      <c r="D147" s="6"/>
      <c r="E147" s="6"/>
      <c r="F147" s="6"/>
      <c r="G147" s="84"/>
    </row>
    <row r="148" spans="1:7" ht="28.5">
      <c r="A148" s="43">
        <v>106</v>
      </c>
      <c r="B148" s="2" t="s">
        <v>35</v>
      </c>
      <c r="C148" s="3" t="s">
        <v>50</v>
      </c>
      <c r="D148" s="6">
        <v>1102</v>
      </c>
      <c r="E148" s="6">
        <v>1102</v>
      </c>
      <c r="F148" s="6">
        <v>1050</v>
      </c>
      <c r="G148" s="84">
        <f>F148/E148*100</f>
        <v>95.28130671506352</v>
      </c>
    </row>
  </sheetData>
  <sheetProtection/>
  <mergeCells count="4">
    <mergeCell ref="A1:G1"/>
    <mergeCell ref="C83:C84"/>
    <mergeCell ref="C92:C94"/>
    <mergeCell ref="C114:C1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B25">
      <selection activeCell="M14" sqref="M14"/>
    </sheetView>
  </sheetViews>
  <sheetFormatPr defaultColWidth="9.140625" defaultRowHeight="15"/>
  <cols>
    <col min="2" max="2" width="36.7109375" style="0" customWidth="1"/>
  </cols>
  <sheetData>
    <row r="1" spans="1:7" ht="14.25">
      <c r="A1" s="442" t="s">
        <v>135</v>
      </c>
      <c r="B1" s="443"/>
      <c r="C1" s="443"/>
      <c r="D1" s="443"/>
      <c r="E1" s="443"/>
      <c r="F1" s="443"/>
      <c r="G1" s="443"/>
    </row>
    <row r="2" spans="1:7" ht="36">
      <c r="A2" s="235"/>
      <c r="B2" s="236" t="s">
        <v>51</v>
      </c>
      <c r="C2" s="237" t="s">
        <v>36</v>
      </c>
      <c r="D2" s="238" t="s">
        <v>185</v>
      </c>
      <c r="E2" s="238" t="s">
        <v>186</v>
      </c>
      <c r="F2" s="238" t="s">
        <v>187</v>
      </c>
      <c r="G2" s="238" t="s">
        <v>38</v>
      </c>
    </row>
    <row r="3" spans="1:7" ht="15.75">
      <c r="A3" s="240"/>
      <c r="B3" s="241" t="s">
        <v>0</v>
      </c>
      <c r="C3" s="225"/>
      <c r="D3" s="242"/>
      <c r="E3" s="243"/>
      <c r="F3" s="243"/>
      <c r="G3" s="243"/>
    </row>
    <row r="4" spans="1:7" ht="14.25">
      <c r="A4" s="240">
        <v>1</v>
      </c>
      <c r="B4" s="244" t="s">
        <v>1</v>
      </c>
      <c r="C4" s="222" t="s">
        <v>37</v>
      </c>
      <c r="D4" s="225">
        <v>23.2</v>
      </c>
      <c r="E4" s="225">
        <v>22.9</v>
      </c>
      <c r="F4" s="225">
        <v>22.9</v>
      </c>
      <c r="G4" s="246">
        <f>F4/E4*100</f>
        <v>100</v>
      </c>
    </row>
    <row r="5" spans="1:7" ht="28.5">
      <c r="A5" s="240">
        <f>A4+1</f>
        <v>2</v>
      </c>
      <c r="B5" s="244" t="s">
        <v>2</v>
      </c>
      <c r="C5" s="222" t="s">
        <v>37</v>
      </c>
      <c r="D5" s="103">
        <v>17.3</v>
      </c>
      <c r="E5" s="103">
        <v>12.2</v>
      </c>
      <c r="F5" s="103">
        <v>12.2</v>
      </c>
      <c r="G5" s="246">
        <f>F5/E5*100</f>
        <v>100</v>
      </c>
    </row>
    <row r="6" spans="1:7" ht="14.25">
      <c r="A6" s="240">
        <f>A5+1</f>
        <v>3</v>
      </c>
      <c r="B6" s="244" t="s">
        <v>3</v>
      </c>
      <c r="C6" s="222" t="s">
        <v>37</v>
      </c>
      <c r="D6" s="103">
        <v>11.3</v>
      </c>
      <c r="E6" s="103">
        <v>11.4</v>
      </c>
      <c r="F6" s="103">
        <v>11.4</v>
      </c>
      <c r="G6" s="246">
        <f>F6/E6*100</f>
        <v>100</v>
      </c>
    </row>
    <row r="7" spans="1:7" ht="14.25">
      <c r="A7" s="240">
        <f>A6+1</f>
        <v>4</v>
      </c>
      <c r="B7" s="244" t="s">
        <v>53</v>
      </c>
      <c r="C7" s="222" t="s">
        <v>38</v>
      </c>
      <c r="D7" s="103">
        <v>9.2</v>
      </c>
      <c r="E7" s="103">
        <v>9.2</v>
      </c>
      <c r="F7" s="103">
        <v>9.2</v>
      </c>
      <c r="G7" s="246">
        <f>F7/E7*100</f>
        <v>100</v>
      </c>
    </row>
    <row r="8" spans="1:7" ht="14.25">
      <c r="A8" s="240">
        <f>A7+1</f>
        <v>5</v>
      </c>
      <c r="B8" s="249" t="s">
        <v>52</v>
      </c>
      <c r="C8" s="222" t="s">
        <v>38</v>
      </c>
      <c r="D8" s="103">
        <v>0.7</v>
      </c>
      <c r="E8" s="103">
        <v>0.7</v>
      </c>
      <c r="F8" s="103">
        <v>0.4</v>
      </c>
      <c r="G8" s="246">
        <f>F8/E8*100</f>
        <v>57.14285714285715</v>
      </c>
    </row>
    <row r="9" spans="1:7" ht="15.75">
      <c r="A9" s="240"/>
      <c r="B9" s="241" t="s">
        <v>67</v>
      </c>
      <c r="C9" s="222"/>
      <c r="D9" s="103"/>
      <c r="E9" s="103"/>
      <c r="F9" s="103"/>
      <c r="G9" s="246"/>
    </row>
    <row r="10" spans="1:7" ht="14.25">
      <c r="A10" s="240">
        <f>A8+1</f>
        <v>6</v>
      </c>
      <c r="B10" s="244" t="s">
        <v>4</v>
      </c>
      <c r="C10" s="222" t="s">
        <v>39</v>
      </c>
      <c r="D10" s="103">
        <v>316.3</v>
      </c>
      <c r="E10" s="224">
        <v>120</v>
      </c>
      <c r="F10" s="103">
        <v>187.3</v>
      </c>
      <c r="G10" s="246">
        <f>F10/E10*100</f>
        <v>156.08333333333334</v>
      </c>
    </row>
    <row r="11" spans="1:7" ht="14.25">
      <c r="A11" s="240"/>
      <c r="B11" s="244" t="s">
        <v>54</v>
      </c>
      <c r="C11" s="222" t="s">
        <v>39</v>
      </c>
      <c r="D11" s="103">
        <v>247.2</v>
      </c>
      <c r="E11" s="224">
        <v>65</v>
      </c>
      <c r="F11" s="103">
        <v>148.2</v>
      </c>
      <c r="G11" s="246">
        <f>F11/E11*100</f>
        <v>227.99999999999997</v>
      </c>
    </row>
    <row r="12" spans="1:7" ht="14.25">
      <c r="A12" s="240">
        <f>A10+1</f>
        <v>7</v>
      </c>
      <c r="B12" s="251" t="s">
        <v>5</v>
      </c>
      <c r="C12" s="222"/>
      <c r="D12" s="103">
        <v>25000</v>
      </c>
      <c r="E12" s="103">
        <v>26428.3</v>
      </c>
      <c r="F12" s="103">
        <v>28635.7</v>
      </c>
      <c r="G12" s="253">
        <f>F12/E12*100</f>
        <v>108.35241010583351</v>
      </c>
    </row>
    <row r="13" spans="1:7" ht="42.75">
      <c r="A13" s="240">
        <v>8</v>
      </c>
      <c r="B13" s="252" t="s">
        <v>122</v>
      </c>
      <c r="C13" s="222" t="s">
        <v>42</v>
      </c>
      <c r="D13" s="103">
        <v>55.8</v>
      </c>
      <c r="E13" s="103">
        <v>59.4</v>
      </c>
      <c r="F13" s="103">
        <v>65.48</v>
      </c>
      <c r="G13" s="253">
        <f>F13/E13*100</f>
        <v>110.23569023569024</v>
      </c>
    </row>
    <row r="14" spans="1:7" ht="57">
      <c r="A14" s="240">
        <v>9</v>
      </c>
      <c r="B14" s="244" t="s">
        <v>74</v>
      </c>
      <c r="C14" s="222" t="s">
        <v>40</v>
      </c>
      <c r="D14" s="103">
        <v>1640</v>
      </c>
      <c r="E14" s="103">
        <v>1710.1</v>
      </c>
      <c r="F14" s="103">
        <v>1995.3</v>
      </c>
      <c r="G14" s="253">
        <f>F14/E14*100</f>
        <v>116.67738728729316</v>
      </c>
    </row>
    <row r="15" spans="1:7" ht="27">
      <c r="A15" s="240"/>
      <c r="B15" s="254" t="s">
        <v>68</v>
      </c>
      <c r="C15" s="222"/>
      <c r="D15" s="103"/>
      <c r="E15" s="103"/>
      <c r="F15" s="103"/>
      <c r="G15" s="246"/>
    </row>
    <row r="16" spans="1:7" ht="14.25">
      <c r="A16" s="240">
        <f>A14+1</f>
        <v>10</v>
      </c>
      <c r="B16" s="244" t="s">
        <v>11</v>
      </c>
      <c r="C16" s="222" t="s">
        <v>42</v>
      </c>
      <c r="D16" s="103">
        <v>4103</v>
      </c>
      <c r="E16" s="103">
        <f>'[1]приложение 1'!G16</f>
        <v>4482</v>
      </c>
      <c r="F16" s="103">
        <f>F21+F26+F31+F36</f>
        <v>4830.1</v>
      </c>
      <c r="G16" s="246">
        <f aca="true" t="shared" si="0" ref="G16:G23">F16/E16*100</f>
        <v>107.7666220437305</v>
      </c>
    </row>
    <row r="17" spans="1:7" ht="14.25">
      <c r="A17" s="257">
        <f>A16+1</f>
        <v>11</v>
      </c>
      <c r="B17" s="244" t="s">
        <v>60</v>
      </c>
      <c r="C17" s="222" t="s">
        <v>39</v>
      </c>
      <c r="D17" s="103">
        <f>D22+D27+D32+D37</f>
        <v>50.2</v>
      </c>
      <c r="E17" s="103">
        <f>'[1]приложение 1'!G17</f>
        <v>15</v>
      </c>
      <c r="F17" s="103">
        <f>F22+F27+F32+F37</f>
        <v>43.7</v>
      </c>
      <c r="G17" s="246">
        <f t="shared" si="0"/>
        <v>291.33333333333337</v>
      </c>
    </row>
    <row r="18" spans="1:7" ht="28.5">
      <c r="A18" s="257">
        <f>A17+1</f>
        <v>12</v>
      </c>
      <c r="B18" s="244" t="s">
        <v>8</v>
      </c>
      <c r="C18" s="222" t="s">
        <v>43</v>
      </c>
      <c r="D18" s="258">
        <v>3026</v>
      </c>
      <c r="E18" s="103">
        <f>'[1]приложение 1'!G18</f>
        <v>3308</v>
      </c>
      <c r="F18" s="258">
        <v>3626</v>
      </c>
      <c r="G18" s="253">
        <f t="shared" si="0"/>
        <v>109.61305925030229</v>
      </c>
    </row>
    <row r="19" spans="1:7" ht="14.25">
      <c r="A19" s="257">
        <v>13</v>
      </c>
      <c r="B19" s="252" t="s">
        <v>75</v>
      </c>
      <c r="C19" s="222" t="s">
        <v>40</v>
      </c>
      <c r="D19" s="259">
        <v>22600</v>
      </c>
      <c r="E19" s="259">
        <f>'[1]приложение 1'!G19</f>
        <v>22000</v>
      </c>
      <c r="F19" s="259">
        <v>24000</v>
      </c>
      <c r="G19" s="246">
        <f t="shared" si="0"/>
        <v>109.09090909090908</v>
      </c>
    </row>
    <row r="20" spans="1:7" ht="14.25">
      <c r="A20" s="257"/>
      <c r="B20" s="260" t="s">
        <v>10</v>
      </c>
      <c r="C20" s="222"/>
      <c r="D20" s="103"/>
      <c r="E20" s="103"/>
      <c r="F20" s="103"/>
      <c r="G20" s="246"/>
    </row>
    <row r="21" spans="1:7" ht="14.25">
      <c r="A21" s="257">
        <f>A19+1</f>
        <v>14</v>
      </c>
      <c r="B21" s="244" t="s">
        <v>11</v>
      </c>
      <c r="C21" s="222" t="s">
        <v>42</v>
      </c>
      <c r="D21" s="103">
        <v>3634</v>
      </c>
      <c r="E21" s="103">
        <v>4075.9</v>
      </c>
      <c r="F21" s="103">
        <v>4377</v>
      </c>
      <c r="G21" s="246">
        <f t="shared" si="0"/>
        <v>107.38732549866288</v>
      </c>
    </row>
    <row r="22" spans="1:7" ht="14.25">
      <c r="A22" s="257">
        <f>A21+1</f>
        <v>15</v>
      </c>
      <c r="B22" s="244" t="s">
        <v>60</v>
      </c>
      <c r="C22" s="222" t="s">
        <v>42</v>
      </c>
      <c r="D22" s="103">
        <v>42.9</v>
      </c>
      <c r="E22" s="103">
        <v>14.5</v>
      </c>
      <c r="F22" s="103">
        <v>18.1</v>
      </c>
      <c r="G22" s="246">
        <f t="shared" si="0"/>
        <v>124.82758620689656</v>
      </c>
    </row>
    <row r="23" spans="1:7" ht="28.5">
      <c r="A23" s="257">
        <f>A22+1</f>
        <v>16</v>
      </c>
      <c r="B23" s="244" t="s">
        <v>8</v>
      </c>
      <c r="C23" s="222" t="s">
        <v>43</v>
      </c>
      <c r="D23" s="225">
        <v>10560</v>
      </c>
      <c r="E23" s="103">
        <v>11883</v>
      </c>
      <c r="F23" s="103">
        <v>13678</v>
      </c>
      <c r="G23" s="253">
        <f t="shared" si="0"/>
        <v>115.1056130606749</v>
      </c>
    </row>
    <row r="24" spans="1:7" ht="14.25">
      <c r="A24" s="257">
        <v>17</v>
      </c>
      <c r="B24" s="252" t="s">
        <v>75</v>
      </c>
      <c r="C24" s="222" t="s">
        <v>40</v>
      </c>
      <c r="D24" s="103">
        <v>27160</v>
      </c>
      <c r="E24" s="103">
        <v>27750</v>
      </c>
      <c r="F24" s="103">
        <v>29035</v>
      </c>
      <c r="G24" s="253">
        <f>F24/E24*100</f>
        <v>104.63063063063063</v>
      </c>
    </row>
    <row r="25" spans="1:7" ht="28.5">
      <c r="A25" s="257"/>
      <c r="B25" s="263" t="s">
        <v>87</v>
      </c>
      <c r="C25" s="264"/>
      <c r="D25" s="103"/>
      <c r="E25" s="103"/>
      <c r="F25" s="103"/>
      <c r="G25" s="265"/>
    </row>
    <row r="26" spans="1:7" ht="14.25">
      <c r="A26" s="257">
        <f>A24+1</f>
        <v>18</v>
      </c>
      <c r="B26" s="266" t="s">
        <v>11</v>
      </c>
      <c r="C26" s="222" t="s">
        <v>42</v>
      </c>
      <c r="D26" s="103">
        <v>3.1</v>
      </c>
      <c r="E26" s="103">
        <v>3.1</v>
      </c>
      <c r="F26" s="103">
        <v>3.5</v>
      </c>
      <c r="G26" s="253">
        <f>F26/E26*100</f>
        <v>112.9032258064516</v>
      </c>
    </row>
    <row r="27" spans="1:7" ht="14.25">
      <c r="A27" s="257">
        <f>A26+1</f>
        <v>19</v>
      </c>
      <c r="B27" s="266" t="s">
        <v>60</v>
      </c>
      <c r="C27" s="222" t="s">
        <v>42</v>
      </c>
      <c r="D27" s="103">
        <v>0</v>
      </c>
      <c r="E27" s="225">
        <v>0</v>
      </c>
      <c r="F27" s="103">
        <v>0</v>
      </c>
      <c r="G27" s="253">
        <v>0</v>
      </c>
    </row>
    <row r="28" spans="1:7" ht="28.5">
      <c r="A28" s="257">
        <f>A27+1</f>
        <v>20</v>
      </c>
      <c r="B28" s="266" t="s">
        <v>8</v>
      </c>
      <c r="C28" s="222" t="s">
        <v>43</v>
      </c>
      <c r="D28" s="269">
        <v>258</v>
      </c>
      <c r="E28" s="268">
        <v>258</v>
      </c>
      <c r="F28" s="269">
        <v>269</v>
      </c>
      <c r="G28" s="253">
        <f>F28/E28*100</f>
        <v>104.26356589147288</v>
      </c>
    </row>
    <row r="29" spans="1:7" ht="14.25">
      <c r="A29" s="257">
        <f>A28+1</f>
        <v>21</v>
      </c>
      <c r="B29" s="270" t="s">
        <v>75</v>
      </c>
      <c r="C29" s="222" t="s">
        <v>40</v>
      </c>
      <c r="D29" s="272">
        <v>17000</v>
      </c>
      <c r="E29" s="225">
        <v>20320</v>
      </c>
      <c r="F29" s="272">
        <v>18419</v>
      </c>
      <c r="G29" s="253">
        <f>F29/E29*100</f>
        <v>90.64468503937007</v>
      </c>
    </row>
    <row r="30" spans="1:7" ht="28.5">
      <c r="A30" s="257"/>
      <c r="B30" s="273" t="s">
        <v>61</v>
      </c>
      <c r="C30" s="264"/>
      <c r="D30" s="103"/>
      <c r="E30" s="103"/>
      <c r="F30" s="103"/>
      <c r="G30" s="253"/>
    </row>
    <row r="31" spans="1:7" ht="14.25">
      <c r="A31" s="257">
        <v>22</v>
      </c>
      <c r="B31" s="244" t="s">
        <v>11</v>
      </c>
      <c r="C31" s="222" t="s">
        <v>42</v>
      </c>
      <c r="D31" s="103">
        <v>326.8</v>
      </c>
      <c r="E31" s="103">
        <v>260</v>
      </c>
      <c r="F31" s="103">
        <v>330.3</v>
      </c>
      <c r="G31" s="253">
        <f aca="true" t="shared" si="1" ref="G31:G39">F31/E31*100</f>
        <v>127.03846153846155</v>
      </c>
    </row>
    <row r="32" spans="1:7" ht="14.25">
      <c r="A32" s="257">
        <f>A31+1</f>
        <v>23</v>
      </c>
      <c r="B32" s="244" t="s">
        <v>60</v>
      </c>
      <c r="C32" s="222" t="s">
        <v>42</v>
      </c>
      <c r="D32" s="103">
        <v>0.2</v>
      </c>
      <c r="E32" s="103">
        <v>0</v>
      </c>
      <c r="F32" s="103">
        <v>21.6</v>
      </c>
      <c r="G32" s="253">
        <v>216</v>
      </c>
    </row>
    <row r="33" spans="1:7" ht="28.5">
      <c r="A33" s="257">
        <f>A32+1</f>
        <v>24</v>
      </c>
      <c r="B33" s="244" t="s">
        <v>8</v>
      </c>
      <c r="C33" s="222" t="s">
        <v>43</v>
      </c>
      <c r="D33" s="212">
        <v>391</v>
      </c>
      <c r="E33" s="212">
        <v>311</v>
      </c>
      <c r="F33" s="212">
        <v>395.1</v>
      </c>
      <c r="G33" s="253">
        <f t="shared" si="1"/>
        <v>127.04180064308683</v>
      </c>
    </row>
    <row r="34" spans="1:7" ht="14.25">
      <c r="A34" s="257">
        <v>25</v>
      </c>
      <c r="B34" s="252" t="s">
        <v>75</v>
      </c>
      <c r="C34" s="222" t="s">
        <v>40</v>
      </c>
      <c r="D34" s="223">
        <v>15779</v>
      </c>
      <c r="E34" s="223">
        <v>16774</v>
      </c>
      <c r="F34" s="223">
        <v>18529</v>
      </c>
      <c r="G34" s="253">
        <f t="shared" si="1"/>
        <v>110.4626207225468</v>
      </c>
    </row>
    <row r="35" spans="1:7" ht="28.5">
      <c r="A35" s="257"/>
      <c r="B35" s="260" t="s">
        <v>78</v>
      </c>
      <c r="C35" s="264"/>
      <c r="D35" s="103"/>
      <c r="E35" s="103"/>
      <c r="F35" s="103"/>
      <c r="G35" s="253"/>
    </row>
    <row r="36" spans="1:7" ht="14.25">
      <c r="A36" s="257">
        <f>A34+1</f>
        <v>26</v>
      </c>
      <c r="B36" s="244" t="s">
        <v>11</v>
      </c>
      <c r="C36" s="222" t="s">
        <v>42</v>
      </c>
      <c r="D36" s="103">
        <v>139.1</v>
      </c>
      <c r="E36" s="103">
        <v>143</v>
      </c>
      <c r="F36" s="103">
        <v>119.3</v>
      </c>
      <c r="G36" s="253">
        <f t="shared" si="1"/>
        <v>83.42657342657343</v>
      </c>
    </row>
    <row r="37" spans="1:7" ht="14.25">
      <c r="A37" s="257">
        <f>A36+1</f>
        <v>27</v>
      </c>
      <c r="B37" s="244" t="s">
        <v>60</v>
      </c>
      <c r="C37" s="222" t="s">
        <v>42</v>
      </c>
      <c r="D37" s="103">
        <v>7.1</v>
      </c>
      <c r="E37" s="224">
        <v>0.5</v>
      </c>
      <c r="F37" s="103">
        <v>4</v>
      </c>
      <c r="G37" s="253">
        <f t="shared" si="1"/>
        <v>800</v>
      </c>
    </row>
    <row r="38" spans="1:7" ht="28.5">
      <c r="A38" s="257">
        <f>A37+1</f>
        <v>28</v>
      </c>
      <c r="B38" s="244" t="s">
        <v>8</v>
      </c>
      <c r="C38" s="222" t="s">
        <v>43</v>
      </c>
      <c r="D38" s="258">
        <v>848</v>
      </c>
      <c r="E38" s="342">
        <v>872</v>
      </c>
      <c r="F38" s="258">
        <v>727</v>
      </c>
      <c r="G38" s="253">
        <f t="shared" si="1"/>
        <v>83.37155963302753</v>
      </c>
    </row>
    <row r="39" spans="1:7" ht="14.25">
      <c r="A39" s="257">
        <v>29</v>
      </c>
      <c r="B39" s="252" t="s">
        <v>75</v>
      </c>
      <c r="C39" s="222" t="s">
        <v>40</v>
      </c>
      <c r="D39" s="223">
        <v>18950</v>
      </c>
      <c r="E39" s="223">
        <v>17000</v>
      </c>
      <c r="F39" s="223">
        <v>17907</v>
      </c>
      <c r="G39" s="253">
        <f t="shared" si="1"/>
        <v>105.33529411764707</v>
      </c>
    </row>
    <row r="40" spans="1:7" ht="15.75">
      <c r="A40" s="257"/>
      <c r="B40" s="276" t="s">
        <v>12</v>
      </c>
      <c r="C40" s="264"/>
      <c r="D40" s="103"/>
      <c r="E40" s="224"/>
      <c r="F40" s="103"/>
      <c r="G40" s="103"/>
    </row>
    <row r="41" spans="1:7" ht="14.25">
      <c r="A41" s="257">
        <f>A39+1</f>
        <v>30</v>
      </c>
      <c r="B41" s="252" t="s">
        <v>136</v>
      </c>
      <c r="C41" s="222" t="s">
        <v>42</v>
      </c>
      <c r="D41" s="103">
        <v>1028.9</v>
      </c>
      <c r="E41" s="224">
        <v>935.2</v>
      </c>
      <c r="F41" s="103">
        <v>1045.1</v>
      </c>
      <c r="G41" s="253">
        <f>F41/E41*100</f>
        <v>111.75149700598801</v>
      </c>
    </row>
    <row r="42" spans="1:7" ht="14.25">
      <c r="A42" s="257">
        <f>A41+1</f>
        <v>31</v>
      </c>
      <c r="B42" s="244" t="s">
        <v>60</v>
      </c>
      <c r="C42" s="222" t="s">
        <v>42</v>
      </c>
      <c r="D42" s="103">
        <v>48.9</v>
      </c>
      <c r="E42" s="224">
        <v>27</v>
      </c>
      <c r="F42" s="103">
        <v>33.3</v>
      </c>
      <c r="G42" s="253">
        <f>F42/E42*100</f>
        <v>123.33333333333331</v>
      </c>
    </row>
    <row r="43" spans="1:7" ht="28.5">
      <c r="A43" s="257">
        <f>A42+1</f>
        <v>32</v>
      </c>
      <c r="B43" s="252" t="s">
        <v>8</v>
      </c>
      <c r="C43" s="222" t="s">
        <v>43</v>
      </c>
      <c r="D43" s="413">
        <v>291</v>
      </c>
      <c r="E43" s="224">
        <v>0.26</v>
      </c>
      <c r="F43" s="413">
        <v>0.29</v>
      </c>
      <c r="G43" s="253">
        <f>F43/E43*100</f>
        <v>111.53846153846152</v>
      </c>
    </row>
    <row r="44" spans="1:7" ht="14.25">
      <c r="A44" s="257">
        <v>33</v>
      </c>
      <c r="B44" s="252" t="s">
        <v>9</v>
      </c>
      <c r="C44" s="222" t="s">
        <v>44</v>
      </c>
      <c r="D44" s="413">
        <v>3530</v>
      </c>
      <c r="E44" s="224">
        <v>3550</v>
      </c>
      <c r="F44" s="413">
        <v>3550</v>
      </c>
      <c r="G44" s="253">
        <f>F44/E44*100</f>
        <v>100</v>
      </c>
    </row>
    <row r="45" spans="1:7" ht="14.25">
      <c r="A45" s="257">
        <v>34</v>
      </c>
      <c r="B45" s="252" t="s">
        <v>13</v>
      </c>
      <c r="C45" s="222" t="s">
        <v>40</v>
      </c>
      <c r="D45" s="103">
        <v>11500</v>
      </c>
      <c r="E45" s="103">
        <v>16745</v>
      </c>
      <c r="F45" s="103">
        <v>16745</v>
      </c>
      <c r="G45" s="253">
        <f>F45/E45*100</f>
        <v>100</v>
      </c>
    </row>
    <row r="46" spans="1:7" ht="15.75">
      <c r="A46" s="279"/>
      <c r="B46" s="280" t="s">
        <v>18</v>
      </c>
      <c r="C46" s="264"/>
      <c r="D46" s="103"/>
      <c r="E46" s="224"/>
      <c r="F46" s="103"/>
      <c r="G46" s="253"/>
    </row>
    <row r="47" spans="1:7" ht="14.25">
      <c r="A47" s="279">
        <f>A45+1</f>
        <v>35</v>
      </c>
      <c r="B47" s="244" t="s">
        <v>19</v>
      </c>
      <c r="C47" s="222" t="s">
        <v>44</v>
      </c>
      <c r="D47" s="103">
        <v>350</v>
      </c>
      <c r="E47" s="224">
        <v>500</v>
      </c>
      <c r="F47" s="103">
        <v>1150</v>
      </c>
      <c r="G47" s="253">
        <f>F47/E47*100</f>
        <v>229.99999999999997</v>
      </c>
    </row>
    <row r="48" spans="1:7" ht="28.5">
      <c r="A48" s="279">
        <f>A47+1</f>
        <v>36</v>
      </c>
      <c r="B48" s="244" t="s">
        <v>20</v>
      </c>
      <c r="C48" s="222" t="s">
        <v>39</v>
      </c>
      <c r="D48" s="212">
        <v>0.6</v>
      </c>
      <c r="E48" s="224">
        <v>0.6</v>
      </c>
      <c r="F48" s="212">
        <v>0.7</v>
      </c>
      <c r="G48" s="253">
        <f>F48/E48*100</f>
        <v>116.66666666666667</v>
      </c>
    </row>
    <row r="49" spans="1:7" ht="14.25">
      <c r="A49" s="279">
        <v>37</v>
      </c>
      <c r="B49" s="244" t="s">
        <v>9</v>
      </c>
      <c r="C49" s="222" t="s">
        <v>44</v>
      </c>
      <c r="D49" s="212">
        <v>38</v>
      </c>
      <c r="E49" s="224">
        <v>38</v>
      </c>
      <c r="F49" s="212">
        <v>38</v>
      </c>
      <c r="G49" s="253">
        <f>F49/E49*100</f>
        <v>100</v>
      </c>
    </row>
    <row r="50" spans="1:7" ht="14.25">
      <c r="A50" s="279">
        <v>38</v>
      </c>
      <c r="B50" s="244" t="s">
        <v>60</v>
      </c>
      <c r="C50" s="222" t="s">
        <v>39</v>
      </c>
      <c r="D50" s="212">
        <v>0.5</v>
      </c>
      <c r="E50" s="224">
        <v>0.5</v>
      </c>
      <c r="F50" s="212">
        <v>0.5</v>
      </c>
      <c r="G50" s="253">
        <f>F50/E50*100</f>
        <v>100</v>
      </c>
    </row>
    <row r="51" spans="1:7" ht="14.25">
      <c r="A51" s="279">
        <v>39</v>
      </c>
      <c r="B51" s="252" t="s">
        <v>75</v>
      </c>
      <c r="C51" s="222" t="s">
        <v>40</v>
      </c>
      <c r="D51" s="103">
        <v>11500</v>
      </c>
      <c r="E51" s="103">
        <v>16745</v>
      </c>
      <c r="F51" s="103">
        <v>17185</v>
      </c>
      <c r="G51" s="253">
        <f>F51/E51*100</f>
        <v>102.62765004478949</v>
      </c>
    </row>
    <row r="52" spans="1:7" ht="30.75">
      <c r="A52" s="240"/>
      <c r="B52" s="276" t="s">
        <v>21</v>
      </c>
      <c r="C52" s="222"/>
      <c r="D52" s="216"/>
      <c r="E52" s="216"/>
      <c r="F52" s="216"/>
      <c r="G52" s="253"/>
    </row>
    <row r="53" spans="1:7" ht="14.25">
      <c r="A53" s="240">
        <f>A51+1</f>
        <v>40</v>
      </c>
      <c r="B53" s="244" t="s">
        <v>22</v>
      </c>
      <c r="C53" s="222" t="s">
        <v>42</v>
      </c>
      <c r="D53" s="103">
        <v>1300</v>
      </c>
      <c r="E53" s="103">
        <v>1410</v>
      </c>
      <c r="F53" s="103">
        <v>1345.2</v>
      </c>
      <c r="G53" s="253">
        <f>F53/E53*100</f>
        <v>95.40425531914893</v>
      </c>
    </row>
    <row r="54" spans="1:7" ht="14.25">
      <c r="A54" s="279">
        <f>A53+1</f>
        <v>41</v>
      </c>
      <c r="B54" s="244" t="s">
        <v>23</v>
      </c>
      <c r="C54" s="222" t="s">
        <v>42</v>
      </c>
      <c r="D54" s="103">
        <v>362.8</v>
      </c>
      <c r="E54" s="103">
        <v>260</v>
      </c>
      <c r="F54" s="103">
        <v>270.9</v>
      </c>
      <c r="G54" s="253">
        <f>F54/E54*100</f>
        <v>104.19230769230768</v>
      </c>
    </row>
    <row r="55" spans="1:7" ht="14.25">
      <c r="A55" s="279">
        <f>A54+1</f>
        <v>42</v>
      </c>
      <c r="B55" s="244" t="s">
        <v>24</v>
      </c>
      <c r="C55" s="222" t="s">
        <v>42</v>
      </c>
      <c r="D55" s="103">
        <v>47.7</v>
      </c>
      <c r="E55" s="103">
        <v>47.1</v>
      </c>
      <c r="F55" s="103">
        <v>52.7</v>
      </c>
      <c r="G55" s="253">
        <f>F55/E55*100</f>
        <v>111.8895966029724</v>
      </c>
    </row>
    <row r="56" spans="1:7" ht="14.25">
      <c r="A56" s="279">
        <f>A55+1</f>
        <v>43</v>
      </c>
      <c r="B56" s="244" t="s">
        <v>9</v>
      </c>
      <c r="C56" s="222" t="s">
        <v>44</v>
      </c>
      <c r="D56" s="103">
        <v>1170</v>
      </c>
      <c r="E56" s="218">
        <v>1170</v>
      </c>
      <c r="F56" s="103">
        <v>1170</v>
      </c>
      <c r="G56" s="253">
        <f>F56/E56*100</f>
        <v>100</v>
      </c>
    </row>
    <row r="57" spans="1:7" ht="14.25">
      <c r="A57" s="279">
        <f>A56+1</f>
        <v>44</v>
      </c>
      <c r="B57" s="244" t="s">
        <v>16</v>
      </c>
      <c r="C57" s="222" t="s">
        <v>40</v>
      </c>
      <c r="D57" s="103">
        <v>12000</v>
      </c>
      <c r="E57" s="218">
        <v>16745</v>
      </c>
      <c r="F57" s="103">
        <v>16745</v>
      </c>
      <c r="G57" s="253">
        <f>F57/E57*100</f>
        <v>100</v>
      </c>
    </row>
    <row r="58" spans="1:7" ht="15.75">
      <c r="A58" s="279"/>
      <c r="B58" s="283" t="s">
        <v>25</v>
      </c>
      <c r="C58" s="264"/>
      <c r="D58" s="103"/>
      <c r="E58" s="103"/>
      <c r="F58" s="103"/>
      <c r="G58" s="103"/>
    </row>
    <row r="59" spans="1:7" ht="57">
      <c r="A59" s="279">
        <f>A57+1</f>
        <v>45</v>
      </c>
      <c r="B59" s="252" t="s">
        <v>86</v>
      </c>
      <c r="C59" s="222" t="s">
        <v>42</v>
      </c>
      <c r="D59" s="225">
        <v>1641</v>
      </c>
      <c r="E59" s="225">
        <v>1500</v>
      </c>
      <c r="F59" s="225">
        <v>1772.5</v>
      </c>
      <c r="G59" s="246">
        <f>F59/E59*100</f>
        <v>118.16666666666666</v>
      </c>
    </row>
    <row r="60" spans="1:7" ht="14.25">
      <c r="A60" s="279">
        <f>A59+1</f>
        <v>46</v>
      </c>
      <c r="B60" s="252" t="s">
        <v>26</v>
      </c>
      <c r="C60" s="222" t="s">
        <v>50</v>
      </c>
      <c r="D60" s="218">
        <v>64</v>
      </c>
      <c r="E60" s="218">
        <v>62</v>
      </c>
      <c r="F60" s="218">
        <v>70</v>
      </c>
      <c r="G60" s="253">
        <f>F60/E60*100</f>
        <v>112.90322580645163</v>
      </c>
    </row>
    <row r="61" spans="1:7" ht="85.5">
      <c r="A61" s="279">
        <v>47</v>
      </c>
      <c r="B61" s="252" t="s">
        <v>89</v>
      </c>
      <c r="C61" s="222" t="s">
        <v>38</v>
      </c>
      <c r="D61" s="246">
        <v>15.1</v>
      </c>
      <c r="E61" s="108">
        <v>15</v>
      </c>
      <c r="F61" s="246">
        <v>15</v>
      </c>
      <c r="G61" s="246">
        <f>F61/E61*100</f>
        <v>100</v>
      </c>
    </row>
    <row r="62" spans="1:7" ht="28.5">
      <c r="A62" s="279">
        <v>48</v>
      </c>
      <c r="B62" s="252" t="s">
        <v>58</v>
      </c>
      <c r="C62" s="222" t="s">
        <v>44</v>
      </c>
      <c r="D62" s="108">
        <v>452</v>
      </c>
      <c r="E62" s="108">
        <v>452</v>
      </c>
      <c r="F62" s="108">
        <v>452</v>
      </c>
      <c r="G62" s="246">
        <f>F62/E62*100</f>
        <v>100</v>
      </c>
    </row>
    <row r="63" spans="1:7" ht="14.25">
      <c r="A63" s="279">
        <v>49</v>
      </c>
      <c r="B63" s="252" t="s">
        <v>16</v>
      </c>
      <c r="C63" s="222" t="s">
        <v>40</v>
      </c>
      <c r="D63" s="225">
        <v>12500</v>
      </c>
      <c r="E63" s="218">
        <v>16745</v>
      </c>
      <c r="F63" s="225">
        <v>16745</v>
      </c>
      <c r="G63" s="246">
        <f>F63/E63*100</f>
        <v>100</v>
      </c>
    </row>
    <row r="64" spans="1:7" ht="30.75">
      <c r="A64" s="279"/>
      <c r="B64" s="283" t="s">
        <v>33</v>
      </c>
      <c r="C64" s="264"/>
      <c r="D64" s="225"/>
      <c r="E64" s="103"/>
      <c r="F64" s="225"/>
      <c r="G64" s="225"/>
    </row>
    <row r="65" spans="1:7" ht="57">
      <c r="A65" s="279">
        <f>A63+1</f>
        <v>50</v>
      </c>
      <c r="B65" s="244" t="s">
        <v>188</v>
      </c>
      <c r="C65" s="222" t="s">
        <v>49</v>
      </c>
      <c r="D65" s="225">
        <v>5827.1</v>
      </c>
      <c r="E65" s="225">
        <v>3243.75</v>
      </c>
      <c r="F65" s="225">
        <v>5216.7</v>
      </c>
      <c r="G65" s="246">
        <f aca="true" t="shared" si="2" ref="G65:G70">F65/E65*100</f>
        <v>160.82312138728324</v>
      </c>
    </row>
    <row r="66" spans="1:7" ht="14.25">
      <c r="A66" s="279" t="s">
        <v>189</v>
      </c>
      <c r="B66" s="244" t="s">
        <v>184</v>
      </c>
      <c r="C66" s="222" t="s">
        <v>49</v>
      </c>
      <c r="D66" s="216"/>
      <c r="E66" s="216">
        <v>4742</v>
      </c>
      <c r="F66" s="216">
        <v>2180.4</v>
      </c>
      <c r="G66" s="253">
        <f t="shared" si="2"/>
        <v>45.98059890341628</v>
      </c>
    </row>
    <row r="67" spans="1:7" ht="14.25">
      <c r="A67" s="279">
        <v>51</v>
      </c>
      <c r="B67" s="244" t="s">
        <v>90</v>
      </c>
      <c r="C67" s="222" t="s">
        <v>50</v>
      </c>
      <c r="D67" s="286">
        <v>214</v>
      </c>
      <c r="E67" s="286">
        <v>170</v>
      </c>
      <c r="F67" s="286">
        <v>270</v>
      </c>
      <c r="G67" s="246">
        <f t="shared" si="2"/>
        <v>158.8235294117647</v>
      </c>
    </row>
    <row r="68" spans="1:7" ht="71.25">
      <c r="A68" s="279">
        <v>52</v>
      </c>
      <c r="B68" s="244" t="s">
        <v>94</v>
      </c>
      <c r="C68" s="222" t="s">
        <v>38</v>
      </c>
      <c r="D68" s="286">
        <v>34</v>
      </c>
      <c r="E68" s="286">
        <v>38.5</v>
      </c>
      <c r="F68" s="286">
        <v>39.3</v>
      </c>
      <c r="G68" s="246">
        <f t="shared" si="2"/>
        <v>102.07792207792208</v>
      </c>
    </row>
    <row r="69" spans="1:7" ht="71.25">
      <c r="A69" s="279">
        <v>53</v>
      </c>
      <c r="B69" s="244" t="s">
        <v>93</v>
      </c>
      <c r="C69" s="222" t="s">
        <v>38</v>
      </c>
      <c r="D69" s="286">
        <v>86.3</v>
      </c>
      <c r="E69" s="286">
        <v>88.5</v>
      </c>
      <c r="F69" s="286">
        <v>95.4</v>
      </c>
      <c r="G69" s="246">
        <f t="shared" si="2"/>
        <v>107.79661016949153</v>
      </c>
    </row>
    <row r="70" spans="1:7" ht="76.5">
      <c r="A70" s="279">
        <v>54</v>
      </c>
      <c r="B70" s="244" t="s">
        <v>91</v>
      </c>
      <c r="C70" s="287" t="s">
        <v>92</v>
      </c>
      <c r="D70" s="225">
        <v>20.3</v>
      </c>
      <c r="E70" s="225">
        <v>32</v>
      </c>
      <c r="F70" s="225">
        <v>126.2</v>
      </c>
      <c r="G70" s="246">
        <f t="shared" si="2"/>
        <v>394.375</v>
      </c>
    </row>
    <row r="71" spans="1:7" ht="15.75">
      <c r="A71" s="240"/>
      <c r="B71" s="241" t="s">
        <v>69</v>
      </c>
      <c r="C71" s="222"/>
      <c r="D71" s="286"/>
      <c r="E71" s="216"/>
      <c r="F71" s="286"/>
      <c r="G71" s="286"/>
    </row>
    <row r="72" spans="1:7" ht="62.25">
      <c r="A72" s="240">
        <f>A70+1</f>
        <v>55</v>
      </c>
      <c r="B72" s="220" t="s">
        <v>150</v>
      </c>
      <c r="C72" s="222" t="s">
        <v>44</v>
      </c>
      <c r="D72" s="225">
        <v>8</v>
      </c>
      <c r="E72" s="225">
        <v>4</v>
      </c>
      <c r="F72" s="225">
        <v>5</v>
      </c>
      <c r="G72" s="246">
        <f>F72/E72*100</f>
        <v>125</v>
      </c>
    </row>
    <row r="73" spans="1:7" ht="109.5">
      <c r="A73" s="240">
        <v>56</v>
      </c>
      <c r="B73" s="220" t="s">
        <v>97</v>
      </c>
      <c r="C73" s="288" t="s">
        <v>38</v>
      </c>
      <c r="D73" s="225">
        <v>18</v>
      </c>
      <c r="E73" s="225">
        <v>2.5</v>
      </c>
      <c r="F73" s="225">
        <v>2.6</v>
      </c>
      <c r="G73" s="246">
        <f aca="true" t="shared" si="3" ref="G73:G78">F73/E73*100</f>
        <v>104</v>
      </c>
    </row>
    <row r="74" spans="1:7" ht="62.25">
      <c r="A74" s="240">
        <v>57</v>
      </c>
      <c r="B74" s="220" t="s">
        <v>96</v>
      </c>
      <c r="C74" s="288" t="s">
        <v>38</v>
      </c>
      <c r="D74" s="225">
        <v>17</v>
      </c>
      <c r="E74" s="225">
        <v>8.5</v>
      </c>
      <c r="F74" s="225">
        <v>9</v>
      </c>
      <c r="G74" s="246">
        <f t="shared" si="3"/>
        <v>105.88235294117648</v>
      </c>
    </row>
    <row r="75" spans="1:7" ht="109.5">
      <c r="A75" s="240">
        <v>58</v>
      </c>
      <c r="B75" s="220" t="s">
        <v>70</v>
      </c>
      <c r="C75" s="288" t="s">
        <v>98</v>
      </c>
      <c r="D75" s="225">
        <v>150</v>
      </c>
      <c r="E75" s="225">
        <v>167</v>
      </c>
      <c r="F75" s="225">
        <v>160</v>
      </c>
      <c r="G75" s="246">
        <f t="shared" si="3"/>
        <v>95.80838323353294</v>
      </c>
    </row>
    <row r="76" spans="1:7" ht="109.5">
      <c r="A76" s="240">
        <f>A74+1</f>
        <v>58</v>
      </c>
      <c r="B76" s="220" t="s">
        <v>99</v>
      </c>
      <c r="C76" s="288" t="s">
        <v>38</v>
      </c>
      <c r="D76" s="225">
        <v>37</v>
      </c>
      <c r="E76" s="225">
        <v>18</v>
      </c>
      <c r="F76" s="225">
        <v>20</v>
      </c>
      <c r="G76" s="246">
        <f t="shared" si="3"/>
        <v>111.11111111111111</v>
      </c>
    </row>
    <row r="77" spans="1:7" ht="125.25">
      <c r="A77" s="240">
        <f>A75+1</f>
        <v>59</v>
      </c>
      <c r="B77" s="220" t="s">
        <v>100</v>
      </c>
      <c r="C77" s="288" t="s">
        <v>38</v>
      </c>
      <c r="D77" s="225">
        <v>1.6</v>
      </c>
      <c r="E77" s="225">
        <v>4</v>
      </c>
      <c r="F77" s="225">
        <v>3</v>
      </c>
      <c r="G77" s="246">
        <f t="shared" si="3"/>
        <v>75</v>
      </c>
    </row>
    <row r="78" spans="1:7" ht="78">
      <c r="A78" s="240">
        <f>A76+1</f>
        <v>59</v>
      </c>
      <c r="B78" s="220" t="s">
        <v>101</v>
      </c>
      <c r="C78" s="288" t="s">
        <v>38</v>
      </c>
      <c r="D78" s="225">
        <v>29.6</v>
      </c>
      <c r="E78" s="225">
        <v>30</v>
      </c>
      <c r="F78" s="225">
        <v>36</v>
      </c>
      <c r="G78" s="246">
        <f t="shared" si="3"/>
        <v>120</v>
      </c>
    </row>
    <row r="79" spans="1:7" ht="15.75">
      <c r="A79" s="279"/>
      <c r="B79" s="276" t="s">
        <v>57</v>
      </c>
      <c r="C79" s="222"/>
      <c r="D79" s="291"/>
      <c r="E79" s="291"/>
      <c r="F79" s="291"/>
      <c r="G79" s="291"/>
    </row>
    <row r="80" spans="1:7" ht="14.25">
      <c r="A80" s="279">
        <v>60</v>
      </c>
      <c r="B80" s="244" t="s">
        <v>23</v>
      </c>
      <c r="C80" s="222" t="s">
        <v>43</v>
      </c>
      <c r="D80" s="103">
        <v>1100</v>
      </c>
      <c r="E80" s="224">
        <v>1100</v>
      </c>
      <c r="F80" s="103">
        <v>1170.2</v>
      </c>
      <c r="G80" s="246">
        <f>F80/E80*100</f>
        <v>106.38181818181818</v>
      </c>
    </row>
    <row r="81" spans="1:7" ht="14.25">
      <c r="A81" s="279">
        <f>A80+1</f>
        <v>61</v>
      </c>
      <c r="B81" s="244" t="s">
        <v>9</v>
      </c>
      <c r="C81" s="222" t="s">
        <v>44</v>
      </c>
      <c r="D81" s="103">
        <v>164</v>
      </c>
      <c r="E81" s="103">
        <v>164</v>
      </c>
      <c r="F81" s="103">
        <v>164</v>
      </c>
      <c r="G81" s="246">
        <f aca="true" t="shared" si="4" ref="G81:G111">F81/E81*100</f>
        <v>100</v>
      </c>
    </row>
    <row r="82" spans="1:7" ht="15.75">
      <c r="A82" s="279">
        <f>A81+1</f>
        <v>62</v>
      </c>
      <c r="B82" s="244" t="s">
        <v>16</v>
      </c>
      <c r="C82" s="222" t="s">
        <v>40</v>
      </c>
      <c r="D82" s="103">
        <v>14487.5</v>
      </c>
      <c r="E82" s="248">
        <v>20009</v>
      </c>
      <c r="F82" s="103">
        <v>20247</v>
      </c>
      <c r="G82" s="246">
        <f t="shared" si="4"/>
        <v>101.18946474086661</v>
      </c>
    </row>
    <row r="83" spans="1:7" ht="28.5">
      <c r="A83" s="279">
        <v>63</v>
      </c>
      <c r="B83" s="292" t="s">
        <v>137</v>
      </c>
      <c r="C83" s="444" t="s">
        <v>138</v>
      </c>
      <c r="D83" s="103">
        <v>96.7</v>
      </c>
      <c r="E83" s="248">
        <v>86.4</v>
      </c>
      <c r="F83" s="103">
        <v>86.4</v>
      </c>
      <c r="G83" s="246">
        <f t="shared" si="4"/>
        <v>100</v>
      </c>
    </row>
    <row r="84" spans="1:7" ht="14.25">
      <c r="A84" s="279">
        <v>64</v>
      </c>
      <c r="B84" s="292" t="s">
        <v>139</v>
      </c>
      <c r="C84" s="445"/>
      <c r="D84" s="103">
        <v>100</v>
      </c>
      <c r="E84" s="103">
        <v>100</v>
      </c>
      <c r="F84" s="103">
        <v>100</v>
      </c>
      <c r="G84" s="246">
        <f t="shared" si="4"/>
        <v>100</v>
      </c>
    </row>
    <row r="85" spans="1:7" ht="85.5">
      <c r="A85" s="279">
        <v>65</v>
      </c>
      <c r="B85" s="293" t="s">
        <v>81</v>
      </c>
      <c r="C85" s="264" t="s">
        <v>38</v>
      </c>
      <c r="D85" s="225">
        <v>240</v>
      </c>
      <c r="E85" s="223">
        <v>240</v>
      </c>
      <c r="F85" s="225">
        <v>193</v>
      </c>
      <c r="G85" s="246">
        <f t="shared" si="4"/>
        <v>80.41666666666667</v>
      </c>
    </row>
    <row r="86" spans="1:7" ht="15.75">
      <c r="A86" s="279"/>
      <c r="B86" s="283" t="s">
        <v>56</v>
      </c>
      <c r="C86" s="264"/>
      <c r="D86" s="103"/>
      <c r="E86" s="103"/>
      <c r="F86" s="103"/>
      <c r="G86" s="246"/>
    </row>
    <row r="87" spans="1:7" ht="42.75">
      <c r="A87" s="279">
        <v>66</v>
      </c>
      <c r="B87" s="252" t="s">
        <v>102</v>
      </c>
      <c r="C87" s="411" t="s">
        <v>38</v>
      </c>
      <c r="D87" s="218">
        <v>72.6</v>
      </c>
      <c r="E87" s="218">
        <v>71.9</v>
      </c>
      <c r="F87" s="218">
        <v>68.5</v>
      </c>
      <c r="G87" s="253">
        <f t="shared" si="4"/>
        <v>95.2712100139082</v>
      </c>
    </row>
    <row r="88" spans="1:7" ht="93.75">
      <c r="A88" s="279">
        <v>67</v>
      </c>
      <c r="B88" s="220" t="s">
        <v>103</v>
      </c>
      <c r="C88" s="288" t="s">
        <v>38</v>
      </c>
      <c r="D88" s="218">
        <v>43.19</v>
      </c>
      <c r="E88" s="218">
        <v>45.2</v>
      </c>
      <c r="F88" s="218">
        <v>45.2</v>
      </c>
      <c r="G88" s="253">
        <f t="shared" si="4"/>
        <v>100</v>
      </c>
    </row>
    <row r="89" spans="1:7" ht="57">
      <c r="A89" s="279">
        <f>A88+1</f>
        <v>68</v>
      </c>
      <c r="B89" s="252" t="s">
        <v>71</v>
      </c>
      <c r="C89" s="411" t="s">
        <v>38</v>
      </c>
      <c r="D89" s="103">
        <v>96.8</v>
      </c>
      <c r="E89" s="103">
        <v>96.8</v>
      </c>
      <c r="F89" s="103">
        <v>98</v>
      </c>
      <c r="G89" s="253">
        <f t="shared" si="4"/>
        <v>101.2396694214876</v>
      </c>
    </row>
    <row r="90" spans="1:7" ht="42.75">
      <c r="A90" s="279">
        <v>69</v>
      </c>
      <c r="B90" s="244" t="s">
        <v>80</v>
      </c>
      <c r="C90" s="222" t="s">
        <v>40</v>
      </c>
      <c r="D90" s="103">
        <v>27137</v>
      </c>
      <c r="E90" s="103">
        <v>26500</v>
      </c>
      <c r="F90" s="103">
        <v>26886</v>
      </c>
      <c r="G90" s="253">
        <f t="shared" si="4"/>
        <v>101.4566037735849</v>
      </c>
    </row>
    <row r="91" spans="1:7" ht="15.75">
      <c r="A91" s="279"/>
      <c r="B91" s="276" t="s">
        <v>29</v>
      </c>
      <c r="C91" s="222"/>
      <c r="D91" s="103"/>
      <c r="E91" s="103"/>
      <c r="F91" s="103"/>
      <c r="G91" s="246"/>
    </row>
    <row r="92" spans="1:7" ht="28.5">
      <c r="A92" s="279">
        <f>A90+1</f>
        <v>70</v>
      </c>
      <c r="B92" s="244" t="s">
        <v>55</v>
      </c>
      <c r="C92" s="446" t="s">
        <v>44</v>
      </c>
      <c r="D92" s="103">
        <v>5.98</v>
      </c>
      <c r="E92" s="103">
        <v>0</v>
      </c>
      <c r="F92" s="103">
        <v>11.5</v>
      </c>
      <c r="G92" s="253">
        <v>111.5</v>
      </c>
    </row>
    <row r="93" spans="1:7" ht="28.5">
      <c r="A93" s="279">
        <f>A92+1</f>
        <v>71</v>
      </c>
      <c r="B93" s="244" t="s">
        <v>30</v>
      </c>
      <c r="C93" s="447"/>
      <c r="D93" s="103">
        <v>0</v>
      </c>
      <c r="E93" s="103">
        <v>0</v>
      </c>
      <c r="F93" s="103">
        <v>0</v>
      </c>
      <c r="G93" s="253">
        <v>0</v>
      </c>
    </row>
    <row r="94" spans="1:7" ht="63" thickBot="1">
      <c r="A94" s="279">
        <v>72</v>
      </c>
      <c r="B94" s="220" t="s">
        <v>104</v>
      </c>
      <c r="C94" s="448"/>
      <c r="D94" s="103">
        <v>378.9</v>
      </c>
      <c r="E94" s="103">
        <v>316</v>
      </c>
      <c r="F94" s="103">
        <v>424.4</v>
      </c>
      <c r="G94" s="253">
        <f>F94/E94*100</f>
        <v>134.30379746835442</v>
      </c>
    </row>
    <row r="95" spans="1:7" ht="30.75">
      <c r="A95" s="279">
        <v>73</v>
      </c>
      <c r="B95" s="220" t="s">
        <v>140</v>
      </c>
      <c r="C95" s="412"/>
      <c r="D95" s="218">
        <v>67.1</v>
      </c>
      <c r="E95" s="284">
        <v>66.6</v>
      </c>
      <c r="F95" s="218">
        <v>65</v>
      </c>
      <c r="G95" s="253">
        <f t="shared" si="4"/>
        <v>97.59759759759761</v>
      </c>
    </row>
    <row r="96" spans="1:7" ht="15.75">
      <c r="A96" s="279">
        <v>74</v>
      </c>
      <c r="B96" s="252" t="s">
        <v>75</v>
      </c>
      <c r="C96" s="222" t="s">
        <v>40</v>
      </c>
      <c r="D96" s="218">
        <v>24762.2</v>
      </c>
      <c r="E96" s="284">
        <v>24336.8</v>
      </c>
      <c r="F96" s="218">
        <v>31954.7</v>
      </c>
      <c r="G96" s="253">
        <f t="shared" si="4"/>
        <v>131.30197889615727</v>
      </c>
    </row>
    <row r="97" spans="1:7" ht="15.75">
      <c r="A97" s="279"/>
      <c r="B97" s="276" t="s">
        <v>31</v>
      </c>
      <c r="C97" s="264"/>
      <c r="D97" s="103"/>
      <c r="E97" s="103"/>
      <c r="F97" s="103"/>
      <c r="G97" s="253"/>
    </row>
    <row r="98" spans="1:7" ht="42.75">
      <c r="A98" s="279">
        <f>A96+1</f>
        <v>75</v>
      </c>
      <c r="B98" s="221" t="s">
        <v>76</v>
      </c>
      <c r="C98" s="222" t="s">
        <v>38</v>
      </c>
      <c r="D98" s="224">
        <v>26.5</v>
      </c>
      <c r="E98" s="224">
        <v>26.9</v>
      </c>
      <c r="F98" s="224">
        <v>26.9</v>
      </c>
      <c r="G98" s="253">
        <f t="shared" si="4"/>
        <v>100</v>
      </c>
    </row>
    <row r="99" spans="1:7" ht="85.5">
      <c r="A99" s="279">
        <v>76</v>
      </c>
      <c r="B99" s="221" t="s">
        <v>141</v>
      </c>
      <c r="C99" s="222" t="s">
        <v>38</v>
      </c>
      <c r="D99" s="224">
        <v>3.9</v>
      </c>
      <c r="E99" s="224">
        <v>12</v>
      </c>
      <c r="F99" s="224">
        <v>10</v>
      </c>
      <c r="G99" s="253">
        <f t="shared" si="4"/>
        <v>83.33333333333334</v>
      </c>
    </row>
    <row r="100" spans="1:7" ht="14.25">
      <c r="A100" s="279" t="s">
        <v>190</v>
      </c>
      <c r="B100" s="221" t="s">
        <v>142</v>
      </c>
      <c r="C100" s="222" t="s">
        <v>38</v>
      </c>
      <c r="D100" s="224">
        <v>100</v>
      </c>
      <c r="E100" s="223">
        <v>45</v>
      </c>
      <c r="F100" s="224">
        <v>60</v>
      </c>
      <c r="G100" s="253">
        <f>F100/E100*100</f>
        <v>133.33333333333331</v>
      </c>
    </row>
    <row r="101" spans="1:7" ht="14.25">
      <c r="A101" s="279">
        <v>77</v>
      </c>
      <c r="B101" s="221" t="s">
        <v>143</v>
      </c>
      <c r="C101" s="222" t="s">
        <v>46</v>
      </c>
      <c r="D101" s="224">
        <v>43.5</v>
      </c>
      <c r="E101" s="223">
        <v>43.5</v>
      </c>
      <c r="F101" s="224">
        <v>43.5</v>
      </c>
      <c r="G101" s="253">
        <f t="shared" si="4"/>
        <v>100</v>
      </c>
    </row>
    <row r="102" spans="1:7" ht="28.5">
      <c r="A102" s="279">
        <v>78</v>
      </c>
      <c r="B102" s="221" t="s">
        <v>144</v>
      </c>
      <c r="C102" s="222" t="s">
        <v>46</v>
      </c>
      <c r="D102" s="224">
        <v>36.6</v>
      </c>
      <c r="E102" s="224">
        <v>36.6</v>
      </c>
      <c r="F102" s="224">
        <v>36.6</v>
      </c>
      <c r="G102" s="253">
        <f t="shared" si="4"/>
        <v>100</v>
      </c>
    </row>
    <row r="103" spans="1:7" ht="14.25">
      <c r="A103" s="279">
        <v>79</v>
      </c>
      <c r="B103" s="244" t="s">
        <v>23</v>
      </c>
      <c r="C103" s="222" t="s">
        <v>43</v>
      </c>
      <c r="D103" s="224">
        <v>125</v>
      </c>
      <c r="E103" s="224">
        <v>90</v>
      </c>
      <c r="F103" s="224">
        <v>80</v>
      </c>
      <c r="G103" s="253">
        <f t="shared" si="4"/>
        <v>88.88888888888889</v>
      </c>
    </row>
    <row r="104" spans="1:7" ht="14.25">
      <c r="A104" s="279">
        <v>80</v>
      </c>
      <c r="B104" s="244" t="s">
        <v>9</v>
      </c>
      <c r="C104" s="222" t="s">
        <v>44</v>
      </c>
      <c r="D104" s="224">
        <v>66</v>
      </c>
      <c r="E104" s="224">
        <v>73</v>
      </c>
      <c r="F104" s="224">
        <v>73</v>
      </c>
      <c r="G104" s="253">
        <f t="shared" si="4"/>
        <v>100</v>
      </c>
    </row>
    <row r="105" spans="1:7" ht="14.25">
      <c r="A105" s="279">
        <v>81</v>
      </c>
      <c r="B105" s="292" t="s">
        <v>16</v>
      </c>
      <c r="C105" s="264" t="s">
        <v>40</v>
      </c>
      <c r="D105" s="103">
        <v>13500</v>
      </c>
      <c r="E105" s="225">
        <v>16745</v>
      </c>
      <c r="F105" s="103">
        <v>16745</v>
      </c>
      <c r="G105" s="253">
        <f t="shared" si="4"/>
        <v>100</v>
      </c>
    </row>
    <row r="106" spans="1:7" ht="15.75">
      <c r="A106" s="279"/>
      <c r="B106" s="276" t="s">
        <v>27</v>
      </c>
      <c r="C106" s="222"/>
      <c r="D106" s="103"/>
      <c r="E106" s="103"/>
      <c r="F106" s="103"/>
      <c r="G106" s="253"/>
    </row>
    <row r="107" spans="1:7" ht="57">
      <c r="A107" s="279">
        <v>82</v>
      </c>
      <c r="B107" s="300" t="s">
        <v>88</v>
      </c>
      <c r="C107" s="222"/>
      <c r="D107" s="230">
        <v>5.9</v>
      </c>
      <c r="E107" s="230">
        <v>5.9</v>
      </c>
      <c r="F107" s="230">
        <v>6.2</v>
      </c>
      <c r="G107" s="246">
        <f t="shared" si="4"/>
        <v>105.08474576271185</v>
      </c>
    </row>
    <row r="108" spans="1:7" ht="14.25">
      <c r="A108" s="279">
        <v>83</v>
      </c>
      <c r="B108" s="244" t="s">
        <v>23</v>
      </c>
      <c r="C108" s="222" t="s">
        <v>42</v>
      </c>
      <c r="D108" s="225">
        <v>9</v>
      </c>
      <c r="E108" s="225">
        <v>8.4</v>
      </c>
      <c r="F108" s="225">
        <v>9.2</v>
      </c>
      <c r="G108" s="253">
        <f>F108/E108*100</f>
        <v>109.52380952380952</v>
      </c>
    </row>
    <row r="109" spans="1:7" ht="71.25">
      <c r="A109" s="279">
        <v>84</v>
      </c>
      <c r="B109" s="244" t="s">
        <v>118</v>
      </c>
      <c r="C109" s="222" t="s">
        <v>38</v>
      </c>
      <c r="D109" s="246">
        <v>0.51</v>
      </c>
      <c r="E109" s="225">
        <v>0.5</v>
      </c>
      <c r="F109" s="246">
        <v>0.5</v>
      </c>
      <c r="G109" s="246">
        <f t="shared" si="4"/>
        <v>100</v>
      </c>
    </row>
    <row r="110" spans="1:7" ht="14.25">
      <c r="A110" s="279">
        <v>85</v>
      </c>
      <c r="B110" s="244" t="s">
        <v>9</v>
      </c>
      <c r="C110" s="222" t="s">
        <v>44</v>
      </c>
      <c r="D110" s="103">
        <v>82</v>
      </c>
      <c r="E110" s="103">
        <v>71</v>
      </c>
      <c r="F110" s="103">
        <v>70</v>
      </c>
      <c r="G110" s="253">
        <f t="shared" si="4"/>
        <v>98.59154929577466</v>
      </c>
    </row>
    <row r="111" spans="1:7" ht="14.25">
      <c r="A111" s="279">
        <v>86</v>
      </c>
      <c r="B111" s="244" t="s">
        <v>16</v>
      </c>
      <c r="C111" s="222" t="s">
        <v>40</v>
      </c>
      <c r="D111" s="103">
        <v>17924</v>
      </c>
      <c r="E111" s="103">
        <v>18760</v>
      </c>
      <c r="F111" s="103">
        <v>19494</v>
      </c>
      <c r="G111" s="253">
        <f t="shared" si="4"/>
        <v>103.91257995735607</v>
      </c>
    </row>
    <row r="112" spans="1:7" ht="30.75">
      <c r="A112" s="279"/>
      <c r="B112" s="280" t="s">
        <v>28</v>
      </c>
      <c r="C112" s="264"/>
      <c r="D112" s="103"/>
      <c r="E112" s="103"/>
      <c r="F112" s="103"/>
      <c r="G112" s="253"/>
    </row>
    <row r="113" spans="1:7" ht="46.5">
      <c r="A113" s="279">
        <v>87</v>
      </c>
      <c r="B113" s="220" t="s">
        <v>105</v>
      </c>
      <c r="C113" s="288"/>
      <c r="D113" s="225">
        <v>12.5</v>
      </c>
      <c r="E113" s="225">
        <v>8.04</v>
      </c>
      <c r="F113" s="225">
        <f>F114+F115+F116+F117</f>
        <v>23.84</v>
      </c>
      <c r="G113" s="246" t="s">
        <v>163</v>
      </c>
    </row>
    <row r="114" spans="1:7" ht="30.75">
      <c r="A114" s="279"/>
      <c r="B114" s="220" t="s">
        <v>106</v>
      </c>
      <c r="C114" s="449" t="s">
        <v>107</v>
      </c>
      <c r="D114" s="108">
        <v>5</v>
      </c>
      <c r="E114" s="108">
        <v>1.69</v>
      </c>
      <c r="F114" s="108">
        <v>3.31</v>
      </c>
      <c r="G114" s="246" t="s">
        <v>164</v>
      </c>
    </row>
    <row r="115" spans="1:7" ht="30.75">
      <c r="A115" s="279"/>
      <c r="B115" s="220" t="s">
        <v>108</v>
      </c>
      <c r="C115" s="450"/>
      <c r="D115" s="108">
        <v>0</v>
      </c>
      <c r="E115" s="108">
        <v>1.07</v>
      </c>
      <c r="F115" s="108">
        <v>2.65</v>
      </c>
      <c r="G115" s="246">
        <f>F115/E115*100</f>
        <v>247.66355140186914</v>
      </c>
    </row>
    <row r="116" spans="1:7" ht="15.75">
      <c r="A116" s="279"/>
      <c r="B116" s="220" t="s">
        <v>109</v>
      </c>
      <c r="C116" s="450"/>
      <c r="D116" s="108">
        <v>5</v>
      </c>
      <c r="E116" s="108">
        <v>3.41</v>
      </c>
      <c r="F116" s="108">
        <v>16.56</v>
      </c>
      <c r="G116" s="246" t="s">
        <v>165</v>
      </c>
    </row>
    <row r="117" spans="1:7" ht="46.5">
      <c r="A117" s="279"/>
      <c r="B117" s="220" t="s">
        <v>110</v>
      </c>
      <c r="C117" s="451"/>
      <c r="D117" s="108">
        <v>2.5</v>
      </c>
      <c r="E117" s="108">
        <v>1.87</v>
      </c>
      <c r="F117" s="108">
        <v>1.32</v>
      </c>
      <c r="G117" s="246" t="s">
        <v>163</v>
      </c>
    </row>
    <row r="118" spans="1:7" ht="156.75">
      <c r="A118" s="279">
        <f>A113+1</f>
        <v>88</v>
      </c>
      <c r="B118" s="220" t="s">
        <v>111</v>
      </c>
      <c r="C118" s="288" t="s">
        <v>38</v>
      </c>
      <c r="D118" s="108">
        <v>0</v>
      </c>
      <c r="E118" s="108">
        <v>0</v>
      </c>
      <c r="F118" s="108">
        <v>0</v>
      </c>
      <c r="G118" s="246">
        <v>0</v>
      </c>
    </row>
    <row r="119" spans="1:7" ht="15.75">
      <c r="A119" s="279">
        <v>89</v>
      </c>
      <c r="B119" s="302" t="s">
        <v>9</v>
      </c>
      <c r="C119" s="288" t="s">
        <v>44</v>
      </c>
      <c r="D119" s="108">
        <v>2</v>
      </c>
      <c r="E119" s="108">
        <v>2</v>
      </c>
      <c r="F119" s="108">
        <v>2</v>
      </c>
      <c r="G119" s="246">
        <f aca="true" t="shared" si="5" ref="G119:G125">F119/E119*100</f>
        <v>100</v>
      </c>
    </row>
    <row r="120" spans="1:7" ht="15.75">
      <c r="A120" s="279">
        <v>90</v>
      </c>
      <c r="B120" s="302" t="s">
        <v>16</v>
      </c>
      <c r="C120" s="288" t="s">
        <v>112</v>
      </c>
      <c r="D120" s="108">
        <v>21623.15</v>
      </c>
      <c r="E120" s="108">
        <v>21623.15</v>
      </c>
      <c r="F120" s="108">
        <v>24427</v>
      </c>
      <c r="G120" s="246">
        <f t="shared" si="5"/>
        <v>112.96688965298765</v>
      </c>
    </row>
    <row r="121" spans="1:7" ht="15.75">
      <c r="A121" s="279"/>
      <c r="B121" s="283" t="s">
        <v>14</v>
      </c>
      <c r="C121" s="264"/>
      <c r="D121" s="103"/>
      <c r="E121" s="103"/>
      <c r="F121" s="103"/>
      <c r="G121" s="246"/>
    </row>
    <row r="122" spans="1:7" ht="14.25">
      <c r="A122" s="279">
        <v>91</v>
      </c>
      <c r="B122" s="244" t="s">
        <v>15</v>
      </c>
      <c r="C122" s="222" t="s">
        <v>42</v>
      </c>
      <c r="D122" s="103">
        <v>222.9</v>
      </c>
      <c r="E122" s="103">
        <v>222.9</v>
      </c>
      <c r="F122" s="103">
        <v>130.2</v>
      </c>
      <c r="G122" s="246">
        <f t="shared" si="5"/>
        <v>58.41184387617765</v>
      </c>
    </row>
    <row r="123" spans="1:7" ht="42.75">
      <c r="A123" s="279">
        <v>92</v>
      </c>
      <c r="B123" s="252" t="s">
        <v>82</v>
      </c>
      <c r="C123" s="222" t="s">
        <v>45</v>
      </c>
      <c r="D123" s="304">
        <v>22.2</v>
      </c>
      <c r="E123" s="304">
        <v>22.7</v>
      </c>
      <c r="F123" s="304">
        <v>22.7</v>
      </c>
      <c r="G123" s="253">
        <f>F123/E123*100</f>
        <v>100</v>
      </c>
    </row>
    <row r="124" spans="1:7" ht="28.5">
      <c r="A124" s="279" t="s">
        <v>191</v>
      </c>
      <c r="B124" s="252" t="s">
        <v>73</v>
      </c>
      <c r="C124" s="222" t="s">
        <v>46</v>
      </c>
      <c r="D124" s="103">
        <v>0.01</v>
      </c>
      <c r="E124" s="103">
        <v>0.08</v>
      </c>
      <c r="F124" s="103">
        <v>0.04</v>
      </c>
      <c r="G124" s="253">
        <f t="shared" si="5"/>
        <v>50</v>
      </c>
    </row>
    <row r="125" spans="1:7" ht="14.25">
      <c r="A125" s="279">
        <v>93</v>
      </c>
      <c r="B125" s="244" t="s">
        <v>72</v>
      </c>
      <c r="C125" s="222" t="s">
        <v>46</v>
      </c>
      <c r="D125" s="103">
        <v>0.169</v>
      </c>
      <c r="E125" s="103">
        <v>1800</v>
      </c>
      <c r="F125" s="103">
        <v>940</v>
      </c>
      <c r="G125" s="246">
        <f t="shared" si="5"/>
        <v>52.22222222222223</v>
      </c>
    </row>
    <row r="126" spans="1:7" ht="30.75">
      <c r="A126" s="279" t="s">
        <v>121</v>
      </c>
      <c r="B126" s="276" t="s">
        <v>32</v>
      </c>
      <c r="C126" s="222"/>
      <c r="D126" s="103"/>
      <c r="E126" s="103"/>
      <c r="F126" s="103"/>
      <c r="G126" s="103"/>
    </row>
    <row r="127" spans="1:7" ht="42.75">
      <c r="A127" s="279">
        <f>A125+1</f>
        <v>94</v>
      </c>
      <c r="B127" s="252" t="s">
        <v>83</v>
      </c>
      <c r="C127" s="222" t="s">
        <v>38</v>
      </c>
      <c r="D127" s="218">
        <v>0</v>
      </c>
      <c r="E127" s="218">
        <v>0</v>
      </c>
      <c r="F127" s="218">
        <v>0.43</v>
      </c>
      <c r="G127" s="305">
        <v>100.43</v>
      </c>
    </row>
    <row r="128" spans="1:7" ht="42.75">
      <c r="A128" s="279">
        <v>95</v>
      </c>
      <c r="B128" s="252" t="s">
        <v>84</v>
      </c>
      <c r="C128" s="222" t="s">
        <v>38</v>
      </c>
      <c r="D128" s="108">
        <v>48.9</v>
      </c>
      <c r="E128" s="108">
        <v>60</v>
      </c>
      <c r="F128" s="108">
        <v>62</v>
      </c>
      <c r="G128" s="347">
        <f aca="true" t="shared" si="6" ref="G128:G140">F128/E128*100</f>
        <v>103.33333333333334</v>
      </c>
    </row>
    <row r="129" spans="1:7" ht="28.5">
      <c r="A129" s="279">
        <v>96</v>
      </c>
      <c r="B129" s="252" t="s">
        <v>146</v>
      </c>
      <c r="C129" s="222" t="s">
        <v>38</v>
      </c>
      <c r="D129" s="108">
        <v>63</v>
      </c>
      <c r="E129" s="108">
        <v>68</v>
      </c>
      <c r="F129" s="108">
        <v>68</v>
      </c>
      <c r="G129" s="305">
        <f t="shared" si="6"/>
        <v>100</v>
      </c>
    </row>
    <row r="130" spans="1:7" ht="14.25">
      <c r="A130" s="240">
        <v>97</v>
      </c>
      <c r="B130" s="244" t="s">
        <v>59</v>
      </c>
      <c r="C130" s="222" t="s">
        <v>38</v>
      </c>
      <c r="D130" s="103">
        <v>0</v>
      </c>
      <c r="E130" s="108">
        <v>0</v>
      </c>
      <c r="F130" s="103">
        <v>0</v>
      </c>
      <c r="G130" s="305">
        <v>0</v>
      </c>
    </row>
    <row r="131" spans="1:7" ht="14.25">
      <c r="A131" s="240">
        <v>98</v>
      </c>
      <c r="B131" s="252" t="s">
        <v>9</v>
      </c>
      <c r="C131" s="222" t="s">
        <v>44</v>
      </c>
      <c r="D131" s="108">
        <v>74</v>
      </c>
      <c r="E131" s="108">
        <v>75</v>
      </c>
      <c r="F131" s="108">
        <v>71</v>
      </c>
      <c r="G131" s="305">
        <f t="shared" si="6"/>
        <v>94.66666666666667</v>
      </c>
    </row>
    <row r="132" spans="1:7" ht="14.25">
      <c r="A132" s="240">
        <v>99</v>
      </c>
      <c r="B132" s="252" t="s">
        <v>5</v>
      </c>
      <c r="C132" s="222" t="s">
        <v>40</v>
      </c>
      <c r="D132" s="218">
        <v>14170</v>
      </c>
      <c r="E132" s="218">
        <v>16745</v>
      </c>
      <c r="F132" s="218">
        <v>16048</v>
      </c>
      <c r="G132" s="305">
        <f t="shared" si="6"/>
        <v>95.83756345177665</v>
      </c>
    </row>
    <row r="133" spans="1:7" ht="30.75">
      <c r="A133" s="240"/>
      <c r="B133" s="276" t="s">
        <v>66</v>
      </c>
      <c r="C133" s="230"/>
      <c r="D133" s="103"/>
      <c r="E133" s="103"/>
      <c r="F133" s="103"/>
      <c r="G133" s="305"/>
    </row>
    <row r="134" spans="1:7" ht="14.25">
      <c r="A134" s="240">
        <v>94</v>
      </c>
      <c r="B134" s="300" t="s">
        <v>113</v>
      </c>
      <c r="C134" s="288" t="s">
        <v>114</v>
      </c>
      <c r="D134" s="103">
        <v>0</v>
      </c>
      <c r="E134" s="103">
        <v>0</v>
      </c>
      <c r="F134" s="103">
        <v>0</v>
      </c>
      <c r="G134" s="305">
        <v>0</v>
      </c>
    </row>
    <row r="135" spans="1:7" ht="14.25">
      <c r="A135" s="240">
        <v>95</v>
      </c>
      <c r="B135" s="300" t="s">
        <v>115</v>
      </c>
      <c r="C135" s="288" t="s">
        <v>114</v>
      </c>
      <c r="D135" s="103">
        <v>0</v>
      </c>
      <c r="E135" s="103">
        <v>0</v>
      </c>
      <c r="F135" s="103">
        <v>0</v>
      </c>
      <c r="G135" s="305">
        <v>0</v>
      </c>
    </row>
    <row r="136" spans="1:7" ht="14.25">
      <c r="A136" s="240">
        <v>96</v>
      </c>
      <c r="B136" s="308" t="s">
        <v>119</v>
      </c>
      <c r="C136" s="288" t="s">
        <v>120</v>
      </c>
      <c r="D136" s="103">
        <v>0</v>
      </c>
      <c r="E136" s="103">
        <v>0</v>
      </c>
      <c r="F136" s="103">
        <v>0</v>
      </c>
      <c r="G136" s="305">
        <v>0</v>
      </c>
    </row>
    <row r="137" spans="1:7" ht="28.5">
      <c r="A137" s="240">
        <v>97</v>
      </c>
      <c r="B137" s="252" t="s">
        <v>64</v>
      </c>
      <c r="C137" s="288" t="s">
        <v>47</v>
      </c>
      <c r="D137" s="103">
        <v>9</v>
      </c>
      <c r="E137" s="103">
        <v>9</v>
      </c>
      <c r="F137" s="103">
        <v>9</v>
      </c>
      <c r="G137" s="305">
        <f t="shared" si="6"/>
        <v>100</v>
      </c>
    </row>
    <row r="138" spans="1:7" ht="28.5">
      <c r="A138" s="240">
        <v>98</v>
      </c>
      <c r="B138" s="252" t="s">
        <v>17</v>
      </c>
      <c r="C138" s="288" t="s">
        <v>48</v>
      </c>
      <c r="D138" s="103">
        <v>65.5</v>
      </c>
      <c r="E138" s="103">
        <v>66</v>
      </c>
      <c r="F138" s="103">
        <v>66.1</v>
      </c>
      <c r="G138" s="305">
        <f t="shared" si="6"/>
        <v>100.15151515151514</v>
      </c>
    </row>
    <row r="139" spans="1:7" ht="14.25">
      <c r="A139" s="257">
        <f>A138+1</f>
        <v>99</v>
      </c>
      <c r="B139" s="252" t="s">
        <v>9</v>
      </c>
      <c r="C139" s="225" t="s">
        <v>44</v>
      </c>
      <c r="D139" s="218">
        <v>93</v>
      </c>
      <c r="E139" s="218">
        <v>93</v>
      </c>
      <c r="F139" s="218">
        <v>93</v>
      </c>
      <c r="G139" s="305">
        <f t="shared" si="6"/>
        <v>100</v>
      </c>
    </row>
    <row r="140" spans="1:7" ht="14.25">
      <c r="A140" s="257">
        <f>A139+1</f>
        <v>100</v>
      </c>
      <c r="B140" s="252" t="s">
        <v>16</v>
      </c>
      <c r="C140" s="225" t="s">
        <v>40</v>
      </c>
      <c r="D140" s="218">
        <v>13500</v>
      </c>
      <c r="E140" s="103">
        <v>16745</v>
      </c>
      <c r="F140" s="218">
        <v>16745</v>
      </c>
      <c r="G140" s="305">
        <f t="shared" si="6"/>
        <v>100</v>
      </c>
    </row>
    <row r="141" spans="1:7" ht="99.75">
      <c r="A141" s="257">
        <v>101</v>
      </c>
      <c r="B141" s="252" t="s">
        <v>77</v>
      </c>
      <c r="C141" s="225" t="s">
        <v>38</v>
      </c>
      <c r="D141" s="230">
        <v>43</v>
      </c>
      <c r="E141" s="230">
        <v>43</v>
      </c>
      <c r="F141" s="230">
        <v>43.1</v>
      </c>
      <c r="G141" s="246">
        <f>F141/E141*100</f>
        <v>100.23255813953489</v>
      </c>
    </row>
    <row r="142" spans="1:7" ht="30.75">
      <c r="A142" s="257"/>
      <c r="B142" s="283" t="s">
        <v>65</v>
      </c>
      <c r="C142" s="264"/>
      <c r="D142" s="103"/>
      <c r="E142" s="103"/>
      <c r="F142" s="103"/>
      <c r="G142" s="103"/>
    </row>
    <row r="143" spans="1:7" ht="14.25">
      <c r="A143" s="257">
        <f>A141+1</f>
        <v>102</v>
      </c>
      <c r="B143" s="244" t="s">
        <v>63</v>
      </c>
      <c r="C143" s="222" t="s">
        <v>42</v>
      </c>
      <c r="D143" s="103">
        <v>84.9</v>
      </c>
      <c r="E143" s="103">
        <v>89</v>
      </c>
      <c r="F143" s="103">
        <v>82.7</v>
      </c>
      <c r="G143" s="253">
        <f>F143/E143*100</f>
        <v>92.92134831460675</v>
      </c>
    </row>
    <row r="144" spans="1:7" ht="30.75">
      <c r="A144" s="257">
        <v>103</v>
      </c>
      <c r="B144" s="220" t="s">
        <v>116</v>
      </c>
      <c r="C144" s="288" t="s">
        <v>117</v>
      </c>
      <c r="D144" s="224">
        <v>385</v>
      </c>
      <c r="E144" s="297">
        <v>389</v>
      </c>
      <c r="F144" s="224">
        <v>389</v>
      </c>
      <c r="G144" s="253">
        <f>F144/E144*100</f>
        <v>100</v>
      </c>
    </row>
    <row r="145" spans="1:7" ht="15.75">
      <c r="A145" s="257">
        <v>104</v>
      </c>
      <c r="B145" s="252" t="s">
        <v>9</v>
      </c>
      <c r="C145" s="222" t="s">
        <v>44</v>
      </c>
      <c r="D145" s="223">
        <v>110</v>
      </c>
      <c r="E145" s="297">
        <v>109</v>
      </c>
      <c r="F145" s="223">
        <v>107</v>
      </c>
      <c r="G145" s="253">
        <f>F145/E145*100</f>
        <v>98.1651376146789</v>
      </c>
    </row>
    <row r="146" spans="1:7" ht="15.75">
      <c r="A146" s="257">
        <v>105</v>
      </c>
      <c r="B146" s="252" t="s">
        <v>16</v>
      </c>
      <c r="C146" s="222" t="s">
        <v>40</v>
      </c>
      <c r="D146" s="223">
        <v>15877</v>
      </c>
      <c r="E146" s="297">
        <v>16745</v>
      </c>
      <c r="F146" s="223">
        <v>16745</v>
      </c>
      <c r="G146" s="253">
        <f>F146/E146*100</f>
        <v>100</v>
      </c>
    </row>
    <row r="147" spans="1:7" ht="30.75">
      <c r="A147" s="309"/>
      <c r="B147" s="283" t="s">
        <v>34</v>
      </c>
      <c r="C147" s="264"/>
      <c r="D147" s="103"/>
      <c r="E147" s="103"/>
      <c r="F147" s="103"/>
      <c r="G147" s="253"/>
    </row>
    <row r="148" spans="1:7" ht="28.5">
      <c r="A148" s="257">
        <v>106</v>
      </c>
      <c r="B148" s="244" t="s">
        <v>35</v>
      </c>
      <c r="C148" s="222" t="s">
        <v>50</v>
      </c>
      <c r="D148" s="103">
        <v>1459</v>
      </c>
      <c r="E148" s="103">
        <v>1459</v>
      </c>
      <c r="F148" s="103">
        <v>1488</v>
      </c>
      <c r="G148" s="253">
        <f>F148/E148*100</f>
        <v>101.98766278272791</v>
      </c>
    </row>
  </sheetData>
  <sheetProtection/>
  <mergeCells count="4">
    <mergeCell ref="A1:G1"/>
    <mergeCell ref="C83:C84"/>
    <mergeCell ref="C92:C94"/>
    <mergeCell ref="C114:C1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8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5.5742187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5.7109375" style="311" customWidth="1"/>
    <col min="6" max="6" width="14.140625" style="311" customWidth="1"/>
    <col min="7" max="7" width="13.421875" style="311" customWidth="1"/>
    <col min="8" max="11" width="9.140625" style="234" hidden="1" customWidth="1"/>
    <col min="12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135</v>
      </c>
      <c r="B1" s="443"/>
      <c r="C1" s="443"/>
      <c r="D1" s="443"/>
      <c r="E1" s="443"/>
      <c r="F1" s="443"/>
      <c r="G1" s="443"/>
    </row>
    <row r="2" spans="1:7" s="239" customFormat="1" ht="14.25">
      <c r="A2" s="235"/>
      <c r="B2" s="236" t="s">
        <v>51</v>
      </c>
      <c r="C2" s="237" t="s">
        <v>36</v>
      </c>
      <c r="D2" s="238" t="s">
        <v>192</v>
      </c>
      <c r="E2" s="238" t="s">
        <v>193</v>
      </c>
      <c r="F2" s="238" t="s">
        <v>194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109" customFormat="1" ht="15.75">
      <c r="A4" s="240">
        <v>1</v>
      </c>
      <c r="B4" s="244" t="s">
        <v>1</v>
      </c>
      <c r="C4" s="222" t="s">
        <v>37</v>
      </c>
      <c r="D4" s="245">
        <v>23.2</v>
      </c>
      <c r="E4" s="225">
        <v>22.9</v>
      </c>
      <c r="F4" s="225">
        <v>22.9</v>
      </c>
      <c r="G4" s="246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15.75">
      <c r="A5" s="240">
        <f>A4+1</f>
        <v>2</v>
      </c>
      <c r="B5" s="244" t="s">
        <v>2</v>
      </c>
      <c r="C5" s="222" t="s">
        <v>135</v>
      </c>
      <c r="D5" s="248">
        <v>12.2</v>
      </c>
      <c r="E5" s="103">
        <v>12.2</v>
      </c>
      <c r="F5" s="103">
        <v>12.2</v>
      </c>
      <c r="G5" s="246">
        <f>F5/E5*100</f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5.75">
      <c r="A6" s="240">
        <f>A5+1</f>
        <v>3</v>
      </c>
      <c r="B6" s="244" t="s">
        <v>3</v>
      </c>
      <c r="C6" s="222" t="s">
        <v>37</v>
      </c>
      <c r="D6" s="248">
        <v>11.3</v>
      </c>
      <c r="E6" s="103">
        <v>11.5</v>
      </c>
      <c r="F6" s="103">
        <v>11.4</v>
      </c>
      <c r="G6" s="246">
        <f>F6/E6*100</f>
        <v>99.1304347826087</v>
      </c>
    </row>
    <row r="7" spans="1:12" s="109" customFormat="1" ht="15.75">
      <c r="A7" s="240">
        <f>A6+1</f>
        <v>4</v>
      </c>
      <c r="B7" s="244" t="s">
        <v>53</v>
      </c>
      <c r="C7" s="222" t="s">
        <v>195</v>
      </c>
      <c r="D7" s="248">
        <v>9.2</v>
      </c>
      <c r="E7" s="103">
        <v>9.2</v>
      </c>
      <c r="F7" s="103">
        <v>9.2</v>
      </c>
      <c r="G7" s="246">
        <f>F7/E7*100</f>
        <v>100</v>
      </c>
      <c r="L7" s="110"/>
    </row>
    <row r="8" spans="1:12" s="109" customFormat="1" ht="15.75">
      <c r="A8" s="240">
        <f>A7+1</f>
        <v>5</v>
      </c>
      <c r="B8" s="249" t="s">
        <v>52</v>
      </c>
      <c r="C8" s="222" t="s">
        <v>38</v>
      </c>
      <c r="D8" s="248">
        <v>0.7</v>
      </c>
      <c r="E8" s="103">
        <v>0.7</v>
      </c>
      <c r="F8" s="103">
        <v>0.7</v>
      </c>
      <c r="G8" s="246">
        <f>F8/E8*100</f>
        <v>100</v>
      </c>
      <c r="L8" s="110"/>
    </row>
    <row r="9" spans="1:12" s="109" customFormat="1" ht="15.75">
      <c r="A9" s="240"/>
      <c r="B9" s="241" t="s">
        <v>67</v>
      </c>
      <c r="C9" s="222"/>
      <c r="D9" s="248"/>
      <c r="E9" s="216"/>
      <c r="F9" s="103"/>
      <c r="G9" s="246"/>
      <c r="L9" s="110"/>
    </row>
    <row r="10" spans="1:7" s="109" customFormat="1" ht="15.75">
      <c r="A10" s="240">
        <f>A8+1</f>
        <v>6</v>
      </c>
      <c r="B10" s="244" t="s">
        <v>4</v>
      </c>
      <c r="C10" s="222" t="s">
        <v>39</v>
      </c>
      <c r="D10" s="248">
        <v>1380.5</v>
      </c>
      <c r="E10" s="453">
        <v>400</v>
      </c>
      <c r="F10" s="103">
        <v>451.7</v>
      </c>
      <c r="G10" s="246">
        <f>F10/E10*100</f>
        <v>112.92499999999998</v>
      </c>
    </row>
    <row r="11" spans="1:7" s="250" customFormat="1" ht="15.75">
      <c r="A11" s="240"/>
      <c r="B11" s="244" t="s">
        <v>54</v>
      </c>
      <c r="C11" s="222" t="s">
        <v>39</v>
      </c>
      <c r="D11" s="248">
        <v>1269.7</v>
      </c>
      <c r="E11" s="453">
        <v>200</v>
      </c>
      <c r="F11" s="103">
        <v>330.2</v>
      </c>
      <c r="G11" s="246">
        <f>F11/E11*100</f>
        <v>165.1</v>
      </c>
    </row>
    <row r="12" spans="1:7" s="109" customFormat="1" ht="15.75">
      <c r="A12" s="240">
        <f>A10+1</f>
        <v>7</v>
      </c>
      <c r="B12" s="251" t="s">
        <v>5</v>
      </c>
      <c r="C12" s="222"/>
      <c r="D12" s="248">
        <v>26428.3</v>
      </c>
      <c r="E12" s="103">
        <v>25500</v>
      </c>
      <c r="F12" s="103">
        <v>29020.3</v>
      </c>
      <c r="G12" s="253">
        <f>F12/E12*100</f>
        <v>113.80509803921568</v>
      </c>
    </row>
    <row r="13" spans="1:7" s="109" customFormat="1" ht="42.75">
      <c r="A13" s="240">
        <v>8</v>
      </c>
      <c r="B13" s="252" t="s">
        <v>122</v>
      </c>
      <c r="C13" s="222" t="s">
        <v>42</v>
      </c>
      <c r="D13" s="248">
        <v>87.6</v>
      </c>
      <c r="E13" s="291">
        <v>99.5</v>
      </c>
      <c r="F13" s="103">
        <v>103.3</v>
      </c>
      <c r="G13" s="253">
        <f>F13/E13*100</f>
        <v>103.81909547738692</v>
      </c>
    </row>
    <row r="14" spans="1:7" s="109" customFormat="1" ht="42.75">
      <c r="A14" s="240">
        <v>9</v>
      </c>
      <c r="B14" s="244" t="s">
        <v>74</v>
      </c>
      <c r="C14" s="222" t="s">
        <v>40</v>
      </c>
      <c r="D14" s="248">
        <v>2260</v>
      </c>
      <c r="E14" s="103">
        <v>2361</v>
      </c>
      <c r="F14" s="103">
        <v>2786</v>
      </c>
      <c r="G14" s="253">
        <f>F14/E14*100</f>
        <v>118.00084709868699</v>
      </c>
    </row>
    <row r="15" spans="1:7" s="109" customFormat="1" ht="15.75">
      <c r="A15" s="240"/>
      <c r="B15" s="254" t="s">
        <v>68</v>
      </c>
      <c r="C15" s="222"/>
      <c r="D15" s="248"/>
      <c r="E15" s="103"/>
      <c r="F15" s="103"/>
      <c r="G15" s="246"/>
    </row>
    <row r="16" spans="1:15" s="109" customFormat="1" ht="15.75">
      <c r="A16" s="240">
        <f>A14+1</f>
        <v>10</v>
      </c>
      <c r="B16" s="244" t="s">
        <v>11</v>
      </c>
      <c r="C16" s="222" t="s">
        <v>42</v>
      </c>
      <c r="D16" s="248">
        <f aca="true" t="shared" si="0" ref="D16:F17">D21+D26+D31+D36</f>
        <v>6001.299999999999</v>
      </c>
      <c r="E16" s="103">
        <f t="shared" si="0"/>
        <v>6222.5</v>
      </c>
      <c r="F16" s="103">
        <f t="shared" si="0"/>
        <v>6641.4</v>
      </c>
      <c r="G16" s="246">
        <f aca="true" t="shared" si="1" ref="G16:G23">F16/E16*100</f>
        <v>106.73202089192446</v>
      </c>
      <c r="L16" s="110"/>
      <c r="N16" s="255"/>
      <c r="O16" s="256"/>
    </row>
    <row r="17" spans="1:14" s="109" customFormat="1" ht="15.75">
      <c r="A17" s="257">
        <f>A16+1</f>
        <v>11</v>
      </c>
      <c r="B17" s="244" t="s">
        <v>60</v>
      </c>
      <c r="C17" s="222" t="s">
        <v>39</v>
      </c>
      <c r="D17" s="248">
        <f t="shared" si="0"/>
        <v>64.7</v>
      </c>
      <c r="E17" s="103">
        <f t="shared" si="0"/>
        <v>17.8</v>
      </c>
      <c r="F17" s="103">
        <f>F22+F27+F32+F37</f>
        <v>69.6</v>
      </c>
      <c r="G17" s="246">
        <f t="shared" si="1"/>
        <v>391.0112359550561</v>
      </c>
      <c r="L17" s="110"/>
      <c r="N17" s="255"/>
    </row>
    <row r="18" spans="1:12" s="109" customFormat="1" ht="28.5">
      <c r="A18" s="257">
        <f>A17+1</f>
        <v>12</v>
      </c>
      <c r="B18" s="244" t="s">
        <v>8</v>
      </c>
      <c r="C18" s="222" t="s">
        <v>43</v>
      </c>
      <c r="D18" s="261">
        <v>4436</v>
      </c>
      <c r="E18" s="103">
        <v>4592</v>
      </c>
      <c r="F18" s="258">
        <v>5000</v>
      </c>
      <c r="G18" s="253">
        <f t="shared" si="1"/>
        <v>108.8850174216028</v>
      </c>
      <c r="L18" s="110"/>
    </row>
    <row r="19" spans="1:7" s="109" customFormat="1" ht="15.75">
      <c r="A19" s="257">
        <v>13</v>
      </c>
      <c r="B19" s="252" t="s">
        <v>75</v>
      </c>
      <c r="C19" s="222" t="s">
        <v>40</v>
      </c>
      <c r="D19" s="341">
        <v>22700</v>
      </c>
      <c r="E19" s="259">
        <v>23000</v>
      </c>
      <c r="F19" s="259">
        <v>25200</v>
      </c>
      <c r="G19" s="246">
        <f t="shared" si="1"/>
        <v>109.56521739130434</v>
      </c>
    </row>
    <row r="20" spans="1:7" s="109" customFormat="1" ht="15.75">
      <c r="A20" s="257"/>
      <c r="B20" s="260" t="s">
        <v>10</v>
      </c>
      <c r="C20" s="222"/>
      <c r="D20" s="248"/>
      <c r="E20" s="103"/>
      <c r="F20" s="103"/>
      <c r="G20" s="246"/>
    </row>
    <row r="21" spans="1:14" s="109" customFormat="1" ht="15.75">
      <c r="A21" s="257">
        <f>A19+1</f>
        <v>14</v>
      </c>
      <c r="B21" s="244" t="s">
        <v>11</v>
      </c>
      <c r="C21" s="222" t="s">
        <v>42</v>
      </c>
      <c r="D21" s="248">
        <v>5301.5</v>
      </c>
      <c r="E21" s="103">
        <v>5513</v>
      </c>
      <c r="F21" s="103">
        <v>5928.5</v>
      </c>
      <c r="G21" s="246">
        <f t="shared" si="1"/>
        <v>107.53673136223472</v>
      </c>
      <c r="L21" s="110"/>
      <c r="M21" s="454"/>
      <c r="N21" s="255"/>
    </row>
    <row r="22" spans="1:12" s="109" customFormat="1" ht="15.75">
      <c r="A22" s="257">
        <f>A21+1</f>
        <v>15</v>
      </c>
      <c r="B22" s="244" t="s">
        <v>60</v>
      </c>
      <c r="C22" s="222" t="s">
        <v>42</v>
      </c>
      <c r="D22" s="248">
        <v>55.1</v>
      </c>
      <c r="E22" s="103">
        <v>16.8</v>
      </c>
      <c r="F22" s="103">
        <v>25</v>
      </c>
      <c r="G22" s="246">
        <f t="shared" si="1"/>
        <v>148.80952380952382</v>
      </c>
      <c r="L22" s="110"/>
    </row>
    <row r="23" spans="1:12" s="109" customFormat="1" ht="28.5">
      <c r="A23" s="257">
        <f>A22+1</f>
        <v>16</v>
      </c>
      <c r="B23" s="244" t="s">
        <v>8</v>
      </c>
      <c r="C23" s="222" t="s">
        <v>43</v>
      </c>
      <c r="D23" s="261">
        <v>15546</v>
      </c>
      <c r="E23" s="258">
        <v>16073</v>
      </c>
      <c r="F23" s="103">
        <v>18821</v>
      </c>
      <c r="G23" s="253">
        <f t="shared" si="1"/>
        <v>117.09699496049275</v>
      </c>
      <c r="H23" s="262"/>
      <c r="L23" s="110"/>
    </row>
    <row r="24" spans="1:12" s="109" customFormat="1" ht="15.75">
      <c r="A24" s="257">
        <v>17</v>
      </c>
      <c r="B24" s="252" t="s">
        <v>75</v>
      </c>
      <c r="C24" s="222" t="s">
        <v>40</v>
      </c>
      <c r="D24" s="248">
        <v>27613</v>
      </c>
      <c r="E24" s="103">
        <v>27790</v>
      </c>
      <c r="F24" s="103">
        <v>29035</v>
      </c>
      <c r="G24" s="253">
        <f>F24/E24*100</f>
        <v>104.48002878733358</v>
      </c>
      <c r="L24" s="110"/>
    </row>
    <row r="25" spans="1:7" s="109" customFormat="1" ht="15.75">
      <c r="A25" s="257"/>
      <c r="B25" s="263" t="s">
        <v>87</v>
      </c>
      <c r="C25" s="264"/>
      <c r="D25" s="248"/>
      <c r="E25" s="103"/>
      <c r="F25" s="103"/>
      <c r="G25" s="265"/>
    </row>
    <row r="26" spans="1:7" s="109" customFormat="1" ht="15.75">
      <c r="A26" s="257">
        <f>A24+1</f>
        <v>18</v>
      </c>
      <c r="B26" s="266" t="s">
        <v>11</v>
      </c>
      <c r="C26" s="222" t="s">
        <v>42</v>
      </c>
      <c r="D26" s="248">
        <v>4.4</v>
      </c>
      <c r="E26" s="225">
        <v>4.5</v>
      </c>
      <c r="F26" s="103">
        <v>5.4</v>
      </c>
      <c r="G26" s="253">
        <f>F26/E26*100</f>
        <v>120.00000000000001</v>
      </c>
    </row>
    <row r="27" spans="1:7" s="109" customFormat="1" ht="15.75">
      <c r="A27" s="257">
        <f>A26+1</f>
        <v>19</v>
      </c>
      <c r="B27" s="266" t="s">
        <v>60</v>
      </c>
      <c r="C27" s="222" t="s">
        <v>42</v>
      </c>
      <c r="D27" s="248">
        <v>0</v>
      </c>
      <c r="E27" s="225">
        <v>0</v>
      </c>
      <c r="F27" s="103">
        <v>0</v>
      </c>
      <c r="G27" s="253">
        <v>0</v>
      </c>
    </row>
    <row r="28" spans="1:7" s="109" customFormat="1" ht="28.5">
      <c r="A28" s="257">
        <f>A27+1</f>
        <v>20</v>
      </c>
      <c r="B28" s="266" t="s">
        <v>8</v>
      </c>
      <c r="C28" s="222" t="s">
        <v>43</v>
      </c>
      <c r="D28" s="267">
        <v>367</v>
      </c>
      <c r="E28" s="268">
        <v>375</v>
      </c>
      <c r="F28" s="269">
        <v>415</v>
      </c>
      <c r="G28" s="253">
        <f>F28/E28*100</f>
        <v>110.66666666666667</v>
      </c>
    </row>
    <row r="29" spans="1:7" s="109" customFormat="1" ht="15.75">
      <c r="A29" s="257">
        <f>A28+1</f>
        <v>21</v>
      </c>
      <c r="B29" s="270" t="s">
        <v>75</v>
      </c>
      <c r="C29" s="222" t="s">
        <v>40</v>
      </c>
      <c r="D29" s="271">
        <v>16687</v>
      </c>
      <c r="E29" s="225">
        <v>21390</v>
      </c>
      <c r="F29" s="272">
        <v>18771.8</v>
      </c>
      <c r="G29" s="253">
        <f>F29/E29*100</f>
        <v>87.7597007947639</v>
      </c>
    </row>
    <row r="30" spans="1:7" s="109" customFormat="1" ht="28.5">
      <c r="A30" s="257"/>
      <c r="B30" s="273" t="s">
        <v>61</v>
      </c>
      <c r="C30" s="264"/>
      <c r="D30" s="248"/>
      <c r="E30" s="225"/>
      <c r="F30" s="103"/>
      <c r="G30" s="253"/>
    </row>
    <row r="31" spans="1:12" s="109" customFormat="1" ht="15.75">
      <c r="A31" s="257">
        <v>22</v>
      </c>
      <c r="B31" s="244" t="s">
        <v>11</v>
      </c>
      <c r="C31" s="222" t="s">
        <v>42</v>
      </c>
      <c r="D31" s="248">
        <v>517.4</v>
      </c>
      <c r="E31" s="103">
        <v>520</v>
      </c>
      <c r="F31" s="103">
        <v>521.5</v>
      </c>
      <c r="G31" s="253">
        <f aca="true" t="shared" si="2" ref="G31:G39">F31/E31*100</f>
        <v>100.28846153846153</v>
      </c>
      <c r="L31" s="114"/>
    </row>
    <row r="32" spans="1:12" s="109" customFormat="1" ht="15.75">
      <c r="A32" s="257">
        <f>A31+1</f>
        <v>23</v>
      </c>
      <c r="B32" s="244" t="s">
        <v>60</v>
      </c>
      <c r="C32" s="222" t="s">
        <v>42</v>
      </c>
      <c r="D32" s="248">
        <v>2.2</v>
      </c>
      <c r="E32" s="225">
        <v>0</v>
      </c>
      <c r="F32" s="103">
        <v>21.6</v>
      </c>
      <c r="G32" s="253">
        <v>216</v>
      </c>
      <c r="L32" s="110"/>
    </row>
    <row r="33" spans="1:12" s="109" customFormat="1" ht="28.5">
      <c r="A33" s="257">
        <f>A32+1</f>
        <v>24</v>
      </c>
      <c r="B33" s="244" t="s">
        <v>8</v>
      </c>
      <c r="C33" s="222" t="s">
        <v>43</v>
      </c>
      <c r="D33" s="274">
        <v>619</v>
      </c>
      <c r="E33" s="103">
        <v>622</v>
      </c>
      <c r="F33" s="212">
        <v>624</v>
      </c>
      <c r="G33" s="253">
        <f t="shared" si="2"/>
        <v>100.32154340836013</v>
      </c>
      <c r="L33" s="110"/>
    </row>
    <row r="34" spans="1:7" s="109" customFormat="1" ht="15.75">
      <c r="A34" s="257">
        <v>25</v>
      </c>
      <c r="B34" s="252" t="s">
        <v>75</v>
      </c>
      <c r="C34" s="222" t="s">
        <v>40</v>
      </c>
      <c r="D34" s="275">
        <v>13395</v>
      </c>
      <c r="E34" s="258">
        <v>17000</v>
      </c>
      <c r="F34" s="223">
        <v>17783</v>
      </c>
      <c r="G34" s="253">
        <f t="shared" si="2"/>
        <v>104.60588235294117</v>
      </c>
    </row>
    <row r="35" spans="1:7" s="109" customFormat="1" ht="28.5">
      <c r="A35" s="257"/>
      <c r="B35" s="260" t="s">
        <v>78</v>
      </c>
      <c r="C35" s="264"/>
      <c r="D35" s="248"/>
      <c r="E35" s="225"/>
      <c r="F35" s="103" t="s">
        <v>135</v>
      </c>
      <c r="G35" s="253"/>
    </row>
    <row r="36" spans="1:7" s="109" customFormat="1" ht="15.75">
      <c r="A36" s="257">
        <f>A34+1</f>
        <v>26</v>
      </c>
      <c r="B36" s="244" t="s">
        <v>11</v>
      </c>
      <c r="C36" s="222" t="s">
        <v>42</v>
      </c>
      <c r="D36" s="248">
        <v>178</v>
      </c>
      <c r="E36" s="103">
        <v>185</v>
      </c>
      <c r="F36" s="103">
        <v>186</v>
      </c>
      <c r="G36" s="253">
        <f t="shared" si="2"/>
        <v>100.54054054054053</v>
      </c>
    </row>
    <row r="37" spans="1:7" s="109" customFormat="1" ht="15.75">
      <c r="A37" s="257">
        <f>A36+1</f>
        <v>27</v>
      </c>
      <c r="B37" s="244" t="s">
        <v>60</v>
      </c>
      <c r="C37" s="222" t="s">
        <v>42</v>
      </c>
      <c r="D37" s="248">
        <v>7.4</v>
      </c>
      <c r="E37" s="103">
        <v>1</v>
      </c>
      <c r="F37" s="103">
        <v>23</v>
      </c>
      <c r="G37" s="253">
        <f t="shared" si="2"/>
        <v>2300</v>
      </c>
    </row>
    <row r="38" spans="1:7" s="109" customFormat="1" ht="28.5">
      <c r="A38" s="257">
        <f>A37+1</f>
        <v>28</v>
      </c>
      <c r="B38" s="244" t="s">
        <v>8</v>
      </c>
      <c r="C38" s="222" t="s">
        <v>43</v>
      </c>
      <c r="D38" s="261">
        <v>1085</v>
      </c>
      <c r="E38" s="103">
        <v>1128</v>
      </c>
      <c r="F38" s="258">
        <v>1134</v>
      </c>
      <c r="G38" s="253">
        <f t="shared" si="2"/>
        <v>100.53191489361701</v>
      </c>
    </row>
    <row r="39" spans="1:7" s="109" customFormat="1" ht="15.75">
      <c r="A39" s="257">
        <v>29</v>
      </c>
      <c r="B39" s="252" t="s">
        <v>75</v>
      </c>
      <c r="C39" s="222" t="s">
        <v>40</v>
      </c>
      <c r="D39" s="275">
        <v>15445</v>
      </c>
      <c r="E39" s="258">
        <v>18100</v>
      </c>
      <c r="F39" s="223">
        <v>18523</v>
      </c>
      <c r="G39" s="253">
        <f t="shared" si="2"/>
        <v>102.33701657458563</v>
      </c>
    </row>
    <row r="40" spans="1:7" s="109" customFormat="1" ht="15.75">
      <c r="A40" s="257"/>
      <c r="B40" s="276" t="s">
        <v>12</v>
      </c>
      <c r="C40" s="264"/>
      <c r="D40" s="248"/>
      <c r="E40" s="225"/>
      <c r="F40" s="103"/>
      <c r="G40" s="103"/>
    </row>
    <row r="41" spans="1:7" s="109" customFormat="1" ht="15.75">
      <c r="A41" s="257">
        <f>A39+1</f>
        <v>30</v>
      </c>
      <c r="B41" s="252" t="s">
        <v>136</v>
      </c>
      <c r="C41" s="222" t="s">
        <v>42</v>
      </c>
      <c r="D41" s="248">
        <v>1503.4</v>
      </c>
      <c r="E41" s="103">
        <v>1595</v>
      </c>
      <c r="F41" s="103">
        <v>1590.2</v>
      </c>
      <c r="G41" s="253">
        <f>F41/E41*100</f>
        <v>99.69905956112854</v>
      </c>
    </row>
    <row r="42" spans="1:7" s="109" customFormat="1" ht="15.75">
      <c r="A42" s="257">
        <f>A41+1</f>
        <v>31</v>
      </c>
      <c r="B42" s="244" t="s">
        <v>60</v>
      </c>
      <c r="C42" s="222" t="s">
        <v>42</v>
      </c>
      <c r="D42" s="248">
        <v>90</v>
      </c>
      <c r="E42" s="453">
        <v>37.4</v>
      </c>
      <c r="F42" s="103">
        <v>113</v>
      </c>
      <c r="G42" s="253">
        <f>F42/E42*100</f>
        <v>302.13903743315507</v>
      </c>
    </row>
    <row r="43" spans="1:7" s="109" customFormat="1" ht="28.5">
      <c r="A43" s="257">
        <f>A42+1</f>
        <v>32</v>
      </c>
      <c r="B43" s="252" t="s">
        <v>8</v>
      </c>
      <c r="C43" s="222" t="s">
        <v>43</v>
      </c>
      <c r="D43" s="407">
        <v>420</v>
      </c>
      <c r="E43" s="455">
        <v>440</v>
      </c>
      <c r="F43" s="413">
        <v>442</v>
      </c>
      <c r="G43" s="253">
        <f>F43/E43*100</f>
        <v>100.45454545454547</v>
      </c>
    </row>
    <row r="44" spans="1:7" s="109" customFormat="1" ht="15.75">
      <c r="A44" s="257">
        <v>33</v>
      </c>
      <c r="B44" s="252" t="s">
        <v>9</v>
      </c>
      <c r="C44" s="222" t="s">
        <v>44</v>
      </c>
      <c r="D44" s="408">
        <v>3600</v>
      </c>
      <c r="E44" s="103">
        <v>3600</v>
      </c>
      <c r="F44" s="413">
        <v>3600</v>
      </c>
      <c r="G44" s="253">
        <f>F44/E44*100</f>
        <v>100</v>
      </c>
    </row>
    <row r="45" spans="1:12" s="109" customFormat="1" ht="15.75">
      <c r="A45" s="257">
        <v>34</v>
      </c>
      <c r="B45" s="252" t="s">
        <v>13</v>
      </c>
      <c r="C45" s="222" t="s">
        <v>40</v>
      </c>
      <c r="D45" s="248">
        <v>12500</v>
      </c>
      <c r="E45" s="103">
        <v>16600</v>
      </c>
      <c r="F45" s="103">
        <v>17000</v>
      </c>
      <c r="G45" s="253">
        <f>F45/E45*100</f>
        <v>102.40963855421687</v>
      </c>
      <c r="L45" s="109" t="s">
        <v>196</v>
      </c>
    </row>
    <row r="46" spans="1:7" s="109" customFormat="1" ht="15.75">
      <c r="A46" s="279"/>
      <c r="B46" s="280" t="s">
        <v>18</v>
      </c>
      <c r="C46" s="264"/>
      <c r="D46" s="248"/>
      <c r="E46" s="103"/>
      <c r="F46" s="103"/>
      <c r="G46" s="253"/>
    </row>
    <row r="47" spans="1:7" s="109" customFormat="1" ht="15.75">
      <c r="A47" s="279">
        <f>A45+1</f>
        <v>35</v>
      </c>
      <c r="B47" s="244" t="s">
        <v>19</v>
      </c>
      <c r="C47" s="222" t="s">
        <v>44</v>
      </c>
      <c r="D47" s="248">
        <v>400</v>
      </c>
      <c r="E47" s="103">
        <v>1000</v>
      </c>
      <c r="F47" s="103">
        <v>1702</v>
      </c>
      <c r="G47" s="253">
        <f>F47/E47*100</f>
        <v>170.2</v>
      </c>
    </row>
    <row r="48" spans="1:12" s="109" customFormat="1" ht="15.75">
      <c r="A48" s="279">
        <f>A47+1</f>
        <v>36</v>
      </c>
      <c r="B48" s="244" t="s">
        <v>20</v>
      </c>
      <c r="C48" s="222" t="s">
        <v>39</v>
      </c>
      <c r="D48" s="274">
        <v>0.7</v>
      </c>
      <c r="E48" s="453">
        <v>1.4</v>
      </c>
      <c r="F48" s="212">
        <v>1.8</v>
      </c>
      <c r="G48" s="253">
        <f>F48/E48*100</f>
        <v>128.57142857142858</v>
      </c>
      <c r="L48" s="110"/>
    </row>
    <row r="49" spans="1:12" s="109" customFormat="1" ht="15.75">
      <c r="A49" s="279">
        <v>37</v>
      </c>
      <c r="B49" s="244" t="s">
        <v>9</v>
      </c>
      <c r="C49" s="222" t="s">
        <v>44</v>
      </c>
      <c r="D49" s="274">
        <v>38</v>
      </c>
      <c r="E49" s="453">
        <v>38</v>
      </c>
      <c r="F49" s="212">
        <v>38</v>
      </c>
      <c r="G49" s="253">
        <f>F49/E49*100</f>
        <v>100</v>
      </c>
      <c r="L49" s="110"/>
    </row>
    <row r="50" spans="1:12" s="109" customFormat="1" ht="15.75">
      <c r="A50" s="279">
        <v>38</v>
      </c>
      <c r="B50" s="244" t="s">
        <v>60</v>
      </c>
      <c r="C50" s="222" t="s">
        <v>39</v>
      </c>
      <c r="D50" s="274">
        <v>0.5</v>
      </c>
      <c r="E50" s="453">
        <v>7</v>
      </c>
      <c r="F50" s="212">
        <v>9</v>
      </c>
      <c r="G50" s="253">
        <f>F50/E50*100</f>
        <v>128.57142857142858</v>
      </c>
      <c r="L50" s="110"/>
    </row>
    <row r="51" spans="1:12" s="109" customFormat="1" ht="15.75">
      <c r="A51" s="279">
        <v>39</v>
      </c>
      <c r="B51" s="252" t="s">
        <v>75</v>
      </c>
      <c r="C51" s="222" t="s">
        <v>40</v>
      </c>
      <c r="D51" s="248">
        <v>11500</v>
      </c>
      <c r="E51" s="456">
        <v>16745</v>
      </c>
      <c r="F51" s="103">
        <v>17185</v>
      </c>
      <c r="G51" s="253">
        <f>F51/E51*100</f>
        <v>102.62765004478949</v>
      </c>
      <c r="L51" s="110"/>
    </row>
    <row r="52" spans="1:12" s="109" customFormat="1" ht="30.75">
      <c r="A52" s="240"/>
      <c r="B52" s="276" t="s">
        <v>21</v>
      </c>
      <c r="C52" s="222"/>
      <c r="D52" s="281"/>
      <c r="E52" s="291"/>
      <c r="F52" s="216"/>
      <c r="G52" s="253"/>
      <c r="L52" s="110"/>
    </row>
    <row r="53" spans="1:12" s="109" customFormat="1" ht="15.75">
      <c r="A53" s="240">
        <f>A51+1</f>
        <v>40</v>
      </c>
      <c r="B53" s="244" t="s">
        <v>22</v>
      </c>
      <c r="C53" s="222" t="s">
        <v>42</v>
      </c>
      <c r="D53" s="248">
        <v>1706.5</v>
      </c>
      <c r="E53" s="216">
        <v>1776.3</v>
      </c>
      <c r="F53" s="103">
        <v>1600.5</v>
      </c>
      <c r="G53" s="253">
        <f>F53/E53*100</f>
        <v>90.10302313798346</v>
      </c>
      <c r="L53" s="110"/>
    </row>
    <row r="54" spans="1:12" s="109" customFormat="1" ht="15.75">
      <c r="A54" s="279">
        <f>A53+1</f>
        <v>41</v>
      </c>
      <c r="B54" s="244" t="s">
        <v>23</v>
      </c>
      <c r="C54" s="222" t="s">
        <v>42</v>
      </c>
      <c r="D54" s="248">
        <v>505.4</v>
      </c>
      <c r="E54" s="457">
        <v>340</v>
      </c>
      <c r="F54" s="103">
        <v>357.3</v>
      </c>
      <c r="G54" s="253">
        <f>F54/E54*100</f>
        <v>105.08823529411767</v>
      </c>
      <c r="L54" s="110"/>
    </row>
    <row r="55" spans="1:7" s="109" customFormat="1" ht="15.75">
      <c r="A55" s="279">
        <f>A54+1</f>
        <v>42</v>
      </c>
      <c r="B55" s="244" t="s">
        <v>24</v>
      </c>
      <c r="C55" s="222" t="s">
        <v>42</v>
      </c>
      <c r="D55" s="248">
        <v>78.2</v>
      </c>
      <c r="E55" s="457">
        <v>60</v>
      </c>
      <c r="F55" s="103">
        <v>62.2</v>
      </c>
      <c r="G55" s="253">
        <f>F55/E55*100</f>
        <v>103.66666666666666</v>
      </c>
    </row>
    <row r="56" spans="1:12" s="109" customFormat="1" ht="15.75">
      <c r="A56" s="279">
        <f>A55+1</f>
        <v>43</v>
      </c>
      <c r="B56" s="244" t="s">
        <v>9</v>
      </c>
      <c r="C56" s="222" t="s">
        <v>44</v>
      </c>
      <c r="D56" s="248">
        <v>1170</v>
      </c>
      <c r="E56" s="218">
        <v>1170</v>
      </c>
      <c r="F56" s="103">
        <v>1170</v>
      </c>
      <c r="G56" s="253">
        <f>F56/E56*100</f>
        <v>100</v>
      </c>
      <c r="L56" s="282"/>
    </row>
    <row r="57" spans="1:7" s="109" customFormat="1" ht="15.75">
      <c r="A57" s="279">
        <f>A56+1</f>
        <v>44</v>
      </c>
      <c r="B57" s="244" t="s">
        <v>16</v>
      </c>
      <c r="C57" s="222" t="s">
        <v>40</v>
      </c>
      <c r="D57" s="248">
        <v>12500</v>
      </c>
      <c r="E57" s="218">
        <v>16745</v>
      </c>
      <c r="F57" s="103">
        <v>16745</v>
      </c>
      <c r="G57" s="253">
        <f>F57/E57*100</f>
        <v>100</v>
      </c>
    </row>
    <row r="58" spans="1:7" s="109" customFormat="1" ht="15.75">
      <c r="A58" s="279"/>
      <c r="B58" s="283" t="s">
        <v>25</v>
      </c>
      <c r="C58" s="264"/>
      <c r="D58" s="248"/>
      <c r="E58" s="218"/>
      <c r="F58" s="103"/>
      <c r="G58" s="103"/>
    </row>
    <row r="59" spans="1:12" s="109" customFormat="1" ht="57">
      <c r="A59" s="279">
        <f>A57+1</f>
        <v>45</v>
      </c>
      <c r="B59" s="252" t="s">
        <v>86</v>
      </c>
      <c r="C59" s="222" t="s">
        <v>42</v>
      </c>
      <c r="D59" s="248">
        <v>2189.2</v>
      </c>
      <c r="E59" s="103">
        <v>2350</v>
      </c>
      <c r="F59" s="103">
        <v>2544.8</v>
      </c>
      <c r="G59" s="253">
        <f>F59/E59*100</f>
        <v>108.28936170212766</v>
      </c>
      <c r="L59" s="113"/>
    </row>
    <row r="60" spans="1:7" s="109" customFormat="1" ht="15.75">
      <c r="A60" s="279">
        <f>A59+1</f>
        <v>46</v>
      </c>
      <c r="B60" s="252" t="s">
        <v>26</v>
      </c>
      <c r="C60" s="222" t="s">
        <v>50</v>
      </c>
      <c r="D60" s="284">
        <v>62</v>
      </c>
      <c r="E60" s="218">
        <v>62</v>
      </c>
      <c r="F60" s="218">
        <v>69</v>
      </c>
      <c r="G60" s="253">
        <f>F60/E60*100</f>
        <v>111.29032258064515</v>
      </c>
    </row>
    <row r="61" spans="1:14" s="109" customFormat="1" ht="85.5">
      <c r="A61" s="279">
        <v>47</v>
      </c>
      <c r="B61" s="252" t="s">
        <v>89</v>
      </c>
      <c r="C61" s="222" t="s">
        <v>38</v>
      </c>
      <c r="D61" s="248">
        <v>15.1</v>
      </c>
      <c r="E61" s="218">
        <v>15</v>
      </c>
      <c r="F61" s="253">
        <v>15</v>
      </c>
      <c r="G61" s="253">
        <f>F61/E61*100</f>
        <v>100</v>
      </c>
      <c r="N61" s="109" t="s">
        <v>135</v>
      </c>
    </row>
    <row r="62" spans="1:7" s="109" customFormat="1" ht="28.5">
      <c r="A62" s="279">
        <v>48</v>
      </c>
      <c r="B62" s="252" t="s">
        <v>58</v>
      </c>
      <c r="C62" s="222" t="s">
        <v>44</v>
      </c>
      <c r="D62" s="284">
        <v>452</v>
      </c>
      <c r="E62" s="218">
        <v>452</v>
      </c>
      <c r="F62" s="218">
        <v>452</v>
      </c>
      <c r="G62" s="253">
        <f>F62/E62*100</f>
        <v>100</v>
      </c>
    </row>
    <row r="63" spans="1:7" s="109" customFormat="1" ht="15.75">
      <c r="A63" s="279">
        <v>49</v>
      </c>
      <c r="B63" s="252" t="s">
        <v>16</v>
      </c>
      <c r="C63" s="222" t="s">
        <v>40</v>
      </c>
      <c r="D63" s="248">
        <v>12500</v>
      </c>
      <c r="E63" s="218">
        <v>16745</v>
      </c>
      <c r="F63" s="103">
        <v>16745</v>
      </c>
      <c r="G63" s="253">
        <f>F63/E63*100</f>
        <v>100</v>
      </c>
    </row>
    <row r="64" spans="1:7" s="109" customFormat="1" ht="30.75">
      <c r="A64" s="279"/>
      <c r="B64" s="283" t="s">
        <v>33</v>
      </c>
      <c r="C64" s="264"/>
      <c r="D64" s="248"/>
      <c r="E64" s="457"/>
      <c r="F64" s="225"/>
      <c r="G64" s="225"/>
    </row>
    <row r="65" spans="1:15" s="109" customFormat="1" ht="42.75">
      <c r="A65" s="279">
        <f>A63+1</f>
        <v>50</v>
      </c>
      <c r="B65" s="244" t="s">
        <v>188</v>
      </c>
      <c r="C65" s="222" t="s">
        <v>49</v>
      </c>
      <c r="D65" s="248">
        <v>10848.4</v>
      </c>
      <c r="E65" s="103">
        <v>13060.2</v>
      </c>
      <c r="F65" s="248">
        <v>13165.9</v>
      </c>
      <c r="G65" s="253">
        <f aca="true" t="shared" si="3" ref="G65:G70">F65/E65*100</f>
        <v>100.8093291067518</v>
      </c>
      <c r="L65" s="217"/>
      <c r="M65" s="217"/>
      <c r="N65" s="217"/>
      <c r="O65" s="285"/>
    </row>
    <row r="66" spans="1:15" s="109" customFormat="1" ht="15.75">
      <c r="A66" s="279" t="s">
        <v>189</v>
      </c>
      <c r="B66" s="244" t="s">
        <v>184</v>
      </c>
      <c r="C66" s="222" t="s">
        <v>49</v>
      </c>
      <c r="D66" s="281"/>
      <c r="E66" s="288">
        <v>8437.8</v>
      </c>
      <c r="F66" s="345">
        <v>8527.1</v>
      </c>
      <c r="G66" s="253">
        <f t="shared" si="3"/>
        <v>101.05833274076181</v>
      </c>
      <c r="L66" s="217"/>
      <c r="M66" s="217"/>
      <c r="N66" s="217"/>
      <c r="O66" s="285"/>
    </row>
    <row r="67" spans="1:15" s="109" customFormat="1" ht="15.75">
      <c r="A67" s="279">
        <v>51</v>
      </c>
      <c r="B67" s="244" t="s">
        <v>90</v>
      </c>
      <c r="C67" s="222" t="s">
        <v>50</v>
      </c>
      <c r="D67" s="281">
        <v>239</v>
      </c>
      <c r="E67" s="421">
        <v>105</v>
      </c>
      <c r="F67" s="345">
        <v>365</v>
      </c>
      <c r="G67" s="246">
        <f t="shared" si="3"/>
        <v>347.61904761904765</v>
      </c>
      <c r="L67" s="217"/>
      <c r="M67" s="217"/>
      <c r="N67" s="217"/>
      <c r="O67" s="285"/>
    </row>
    <row r="68" spans="1:15" s="109" customFormat="1" ht="57">
      <c r="A68" s="279">
        <v>52</v>
      </c>
      <c r="B68" s="244" t="s">
        <v>94</v>
      </c>
      <c r="C68" s="222" t="s">
        <v>38</v>
      </c>
      <c r="D68" s="281">
        <v>37</v>
      </c>
      <c r="E68" s="458">
        <v>39</v>
      </c>
      <c r="F68" s="281">
        <v>39.5</v>
      </c>
      <c r="G68" s="253">
        <f t="shared" si="3"/>
        <v>101.28205128205127</v>
      </c>
      <c r="L68" s="217"/>
      <c r="M68" s="217"/>
      <c r="N68" s="217"/>
      <c r="O68" s="285"/>
    </row>
    <row r="69" spans="1:15" s="109" customFormat="1" ht="57">
      <c r="A69" s="279">
        <v>53</v>
      </c>
      <c r="B69" s="244" t="s">
        <v>93</v>
      </c>
      <c r="C69" s="222" t="s">
        <v>38</v>
      </c>
      <c r="D69" s="281">
        <v>87</v>
      </c>
      <c r="E69" s="458">
        <v>89</v>
      </c>
      <c r="F69" s="281">
        <v>95.4</v>
      </c>
      <c r="G69" s="253">
        <f t="shared" si="3"/>
        <v>107.19101123595507</v>
      </c>
      <c r="L69" s="217"/>
      <c r="M69" s="217"/>
      <c r="N69" s="217"/>
      <c r="O69" s="285"/>
    </row>
    <row r="70" spans="1:15" s="109" customFormat="1" ht="76.5">
      <c r="A70" s="279">
        <v>54</v>
      </c>
      <c r="B70" s="244" t="s">
        <v>91</v>
      </c>
      <c r="C70" s="287" t="s">
        <v>92</v>
      </c>
      <c r="D70" s="281">
        <v>22.6</v>
      </c>
      <c r="E70" s="458">
        <v>44</v>
      </c>
      <c r="F70" s="281">
        <v>152.7</v>
      </c>
      <c r="G70" s="253">
        <f t="shared" si="3"/>
        <v>347.0454545454545</v>
      </c>
      <c r="L70" s="217"/>
      <c r="M70" s="217"/>
      <c r="N70" s="217"/>
      <c r="O70" s="285"/>
    </row>
    <row r="71" spans="1:7" s="109" customFormat="1" ht="15.75">
      <c r="A71" s="240"/>
      <c r="B71" s="241" t="s">
        <v>69</v>
      </c>
      <c r="C71" s="222"/>
      <c r="D71" s="248"/>
      <c r="E71" s="286"/>
      <c r="F71" s="286"/>
      <c r="G71" s="286"/>
    </row>
    <row r="72" spans="1:7" s="109" customFormat="1" ht="62.25">
      <c r="A72" s="240">
        <f>A70+1</f>
        <v>55</v>
      </c>
      <c r="B72" s="220" t="s">
        <v>150</v>
      </c>
      <c r="C72" s="222" t="s">
        <v>44</v>
      </c>
      <c r="D72" s="248">
        <v>10</v>
      </c>
      <c r="E72" s="216">
        <v>5</v>
      </c>
      <c r="F72" s="248">
        <v>7</v>
      </c>
      <c r="G72" s="253">
        <f>F72/E72*100</f>
        <v>140</v>
      </c>
    </row>
    <row r="73" spans="1:7" s="109" customFormat="1" ht="109.5">
      <c r="A73" s="240">
        <v>56</v>
      </c>
      <c r="B73" s="220" t="s">
        <v>97</v>
      </c>
      <c r="C73" s="288" t="s">
        <v>38</v>
      </c>
      <c r="D73" s="248">
        <v>18</v>
      </c>
      <c r="E73" s="459">
        <v>3</v>
      </c>
      <c r="F73" s="248">
        <v>3</v>
      </c>
      <c r="G73" s="253">
        <f aca="true" t="shared" si="4" ref="G73:G78">F73/E73*100</f>
        <v>100</v>
      </c>
    </row>
    <row r="74" spans="1:7" s="109" customFormat="1" ht="62.25">
      <c r="A74" s="240">
        <v>57</v>
      </c>
      <c r="B74" s="220" t="s">
        <v>96</v>
      </c>
      <c r="C74" s="288" t="s">
        <v>38</v>
      </c>
      <c r="D74" s="248">
        <v>18</v>
      </c>
      <c r="E74" s="459">
        <v>10</v>
      </c>
      <c r="F74" s="248">
        <v>10</v>
      </c>
      <c r="G74" s="253">
        <f t="shared" si="4"/>
        <v>100</v>
      </c>
    </row>
    <row r="75" spans="1:7" s="109" customFormat="1" ht="93.75">
      <c r="A75" s="240">
        <v>58</v>
      </c>
      <c r="B75" s="220" t="s">
        <v>70</v>
      </c>
      <c r="C75" s="288" t="s">
        <v>98</v>
      </c>
      <c r="D75" s="248">
        <v>200</v>
      </c>
      <c r="E75" s="103">
        <v>167</v>
      </c>
      <c r="F75" s="248">
        <v>170</v>
      </c>
      <c r="G75" s="253">
        <f t="shared" si="4"/>
        <v>101.79640718562875</v>
      </c>
    </row>
    <row r="76" spans="1:7" s="109" customFormat="1" ht="78">
      <c r="A76" s="240">
        <f>A74+1</f>
        <v>58</v>
      </c>
      <c r="B76" s="220" t="s">
        <v>99</v>
      </c>
      <c r="C76" s="288" t="s">
        <v>38</v>
      </c>
      <c r="D76" s="248">
        <v>37</v>
      </c>
      <c r="E76" s="459">
        <v>20</v>
      </c>
      <c r="F76" s="248">
        <v>20.1</v>
      </c>
      <c r="G76" s="253">
        <f t="shared" si="4"/>
        <v>100.50000000000001</v>
      </c>
    </row>
    <row r="77" spans="1:7" s="109" customFormat="1" ht="93.75">
      <c r="A77" s="240">
        <f>A75+1</f>
        <v>59</v>
      </c>
      <c r="B77" s="220" t="s">
        <v>100</v>
      </c>
      <c r="C77" s="288" t="s">
        <v>38</v>
      </c>
      <c r="D77" s="329">
        <v>4.6</v>
      </c>
      <c r="E77" s="103">
        <v>5</v>
      </c>
      <c r="F77" s="460">
        <v>3</v>
      </c>
      <c r="G77" s="253">
        <f t="shared" si="4"/>
        <v>60</v>
      </c>
    </row>
    <row r="78" spans="1:12" s="109" customFormat="1" ht="78">
      <c r="A78" s="240">
        <f>A76+1</f>
        <v>59</v>
      </c>
      <c r="B78" s="220" t="s">
        <v>101</v>
      </c>
      <c r="C78" s="288" t="s">
        <v>38</v>
      </c>
      <c r="D78" s="248">
        <v>44.4</v>
      </c>
      <c r="E78" s="459">
        <v>44.3</v>
      </c>
      <c r="F78" s="248">
        <v>34.7</v>
      </c>
      <c r="G78" s="253">
        <f t="shared" si="4"/>
        <v>78.32957110609482</v>
      </c>
      <c r="L78" s="289"/>
    </row>
    <row r="79" spans="1:7" s="109" customFormat="1" ht="15.75">
      <c r="A79" s="279"/>
      <c r="B79" s="276" t="s">
        <v>57</v>
      </c>
      <c r="C79" s="222"/>
      <c r="D79" s="248"/>
      <c r="E79" s="262"/>
      <c r="F79" s="291"/>
      <c r="G79" s="291"/>
    </row>
    <row r="80" spans="1:7" s="109" customFormat="1" ht="15.75">
      <c r="A80" s="279">
        <v>60</v>
      </c>
      <c r="B80" s="244" t="s">
        <v>23</v>
      </c>
      <c r="C80" s="222" t="s">
        <v>43</v>
      </c>
      <c r="D80" s="248">
        <v>1560</v>
      </c>
      <c r="E80" s="103">
        <v>1560</v>
      </c>
      <c r="F80" s="248">
        <v>1650.2</v>
      </c>
      <c r="G80" s="246">
        <f>F80/E80*100</f>
        <v>105.7820512820513</v>
      </c>
    </row>
    <row r="81" spans="1:7" s="109" customFormat="1" ht="15.75">
      <c r="A81" s="279">
        <f>A80+1</f>
        <v>61</v>
      </c>
      <c r="B81" s="244" t="s">
        <v>9</v>
      </c>
      <c r="C81" s="222" t="s">
        <v>44</v>
      </c>
      <c r="D81" s="248">
        <v>164</v>
      </c>
      <c r="E81" s="457">
        <v>164</v>
      </c>
      <c r="F81" s="248">
        <v>167</v>
      </c>
      <c r="G81" s="246">
        <f aca="true" t="shared" si="5" ref="G81:G111">F81/E81*100</f>
        <v>101.82926829268293</v>
      </c>
    </row>
    <row r="82" spans="1:12" s="109" customFormat="1" ht="15.75">
      <c r="A82" s="279">
        <f>A81+1</f>
        <v>62</v>
      </c>
      <c r="B82" s="244" t="s">
        <v>16</v>
      </c>
      <c r="C82" s="222" t="s">
        <v>40</v>
      </c>
      <c r="D82" s="248">
        <v>17155.8</v>
      </c>
      <c r="E82" s="248">
        <v>21716</v>
      </c>
      <c r="F82" s="248">
        <v>21984.8</v>
      </c>
      <c r="G82" s="246">
        <f t="shared" si="5"/>
        <v>101.23779701602504</v>
      </c>
      <c r="H82" s="218">
        <v>11585</v>
      </c>
      <c r="L82" s="110"/>
    </row>
    <row r="83" spans="1:12" s="109" customFormat="1" ht="28.5">
      <c r="A83" s="279">
        <v>63</v>
      </c>
      <c r="B83" s="292" t="s">
        <v>137</v>
      </c>
      <c r="C83" s="444" t="s">
        <v>138</v>
      </c>
      <c r="D83" s="248">
        <v>86.4</v>
      </c>
      <c r="E83" s="248">
        <v>86.4</v>
      </c>
      <c r="F83" s="248">
        <v>100</v>
      </c>
      <c r="G83" s="253">
        <f t="shared" si="5"/>
        <v>115.74074074074075</v>
      </c>
      <c r="H83" s="217"/>
      <c r="L83" s="110"/>
    </row>
    <row r="84" spans="1:12" s="109" customFormat="1" ht="15.75">
      <c r="A84" s="279">
        <v>64</v>
      </c>
      <c r="B84" s="292" t="s">
        <v>139</v>
      </c>
      <c r="C84" s="445"/>
      <c r="D84" s="248">
        <v>100</v>
      </c>
      <c r="E84" s="103">
        <v>100</v>
      </c>
      <c r="F84" s="248">
        <v>100</v>
      </c>
      <c r="G84" s="246">
        <f t="shared" si="5"/>
        <v>100</v>
      </c>
      <c r="H84" s="217"/>
      <c r="L84" s="110"/>
    </row>
    <row r="85" spans="1:7" s="109" customFormat="1" ht="71.25">
      <c r="A85" s="279">
        <v>65</v>
      </c>
      <c r="B85" s="293" t="s">
        <v>81</v>
      </c>
      <c r="C85" s="264" t="s">
        <v>38</v>
      </c>
      <c r="D85" s="248">
        <v>369.2</v>
      </c>
      <c r="E85" s="103">
        <v>373</v>
      </c>
      <c r="F85" s="248">
        <v>375.6</v>
      </c>
      <c r="G85" s="253">
        <f t="shared" si="5"/>
        <v>100.69705093833781</v>
      </c>
    </row>
    <row r="86" spans="1:7" s="109" customFormat="1" ht="15.75">
      <c r="A86" s="279"/>
      <c r="B86" s="283" t="s">
        <v>56</v>
      </c>
      <c r="C86" s="264"/>
      <c r="D86" s="284"/>
      <c r="E86" s="218"/>
      <c r="F86" s="103"/>
      <c r="G86" s="246"/>
    </row>
    <row r="87" spans="1:7" s="109" customFormat="1" ht="42.75">
      <c r="A87" s="279">
        <v>66</v>
      </c>
      <c r="B87" s="252" t="s">
        <v>102</v>
      </c>
      <c r="C87" s="419" t="s">
        <v>38</v>
      </c>
      <c r="D87" s="284">
        <v>71.9</v>
      </c>
      <c r="E87" s="218">
        <v>71.9</v>
      </c>
      <c r="F87" s="218">
        <v>69.3</v>
      </c>
      <c r="G87" s="253">
        <f t="shared" si="5"/>
        <v>96.38386648122392</v>
      </c>
    </row>
    <row r="88" spans="1:7" s="109" customFormat="1" ht="78">
      <c r="A88" s="279">
        <v>67</v>
      </c>
      <c r="B88" s="220" t="s">
        <v>103</v>
      </c>
      <c r="C88" s="288" t="s">
        <v>38</v>
      </c>
      <c r="D88" s="284">
        <v>47.6</v>
      </c>
      <c r="E88" s="218">
        <v>47.6</v>
      </c>
      <c r="F88" s="218">
        <v>49.3</v>
      </c>
      <c r="G88" s="253">
        <f t="shared" si="5"/>
        <v>103.57142857142856</v>
      </c>
    </row>
    <row r="89" spans="1:7" s="109" customFormat="1" ht="57">
      <c r="A89" s="279">
        <f>A88+1</f>
        <v>68</v>
      </c>
      <c r="B89" s="252" t="s">
        <v>71</v>
      </c>
      <c r="C89" s="419" t="s">
        <v>38</v>
      </c>
      <c r="D89" s="248">
        <v>96.8</v>
      </c>
      <c r="E89" s="103">
        <v>96.8</v>
      </c>
      <c r="F89" s="103">
        <v>98</v>
      </c>
      <c r="G89" s="253">
        <f t="shared" si="5"/>
        <v>101.2396694214876</v>
      </c>
    </row>
    <row r="90" spans="1:7" s="109" customFormat="1" ht="42.75">
      <c r="A90" s="279">
        <v>69</v>
      </c>
      <c r="B90" s="244" t="s">
        <v>80</v>
      </c>
      <c r="C90" s="222" t="s">
        <v>40</v>
      </c>
      <c r="D90" s="248">
        <v>24327</v>
      </c>
      <c r="E90" s="103">
        <v>26640</v>
      </c>
      <c r="F90" s="103">
        <v>27263</v>
      </c>
      <c r="G90" s="253">
        <f t="shared" si="5"/>
        <v>102.33858858858859</v>
      </c>
    </row>
    <row r="91" spans="1:7" s="109" customFormat="1" ht="15.75">
      <c r="A91" s="279"/>
      <c r="B91" s="276" t="s">
        <v>29</v>
      </c>
      <c r="C91" s="222"/>
      <c r="D91" s="248"/>
      <c r="E91" s="103"/>
      <c r="F91" s="103"/>
      <c r="G91" s="246"/>
    </row>
    <row r="92" spans="1:7" s="109" customFormat="1" ht="28.5">
      <c r="A92" s="279">
        <f>A90+1</f>
        <v>70</v>
      </c>
      <c r="B92" s="244" t="s">
        <v>55</v>
      </c>
      <c r="C92" s="446" t="s">
        <v>44</v>
      </c>
      <c r="D92" s="248">
        <v>13</v>
      </c>
      <c r="E92" s="103">
        <v>8</v>
      </c>
      <c r="F92" s="103">
        <v>17.6</v>
      </c>
      <c r="G92" s="253">
        <f>F92/E92*100</f>
        <v>220.00000000000003</v>
      </c>
    </row>
    <row r="93" spans="1:7" s="109" customFormat="1" ht="28.5">
      <c r="A93" s="279">
        <f>A92+1</f>
        <v>71</v>
      </c>
      <c r="B93" s="244" t="s">
        <v>30</v>
      </c>
      <c r="C93" s="447"/>
      <c r="D93" s="248">
        <v>0</v>
      </c>
      <c r="E93" s="103">
        <v>0</v>
      </c>
      <c r="F93" s="103">
        <v>0</v>
      </c>
      <c r="G93" s="253">
        <v>0</v>
      </c>
    </row>
    <row r="94" spans="1:7" s="109" customFormat="1" ht="46.5" customHeight="1" thickBot="1">
      <c r="A94" s="279">
        <v>72</v>
      </c>
      <c r="B94" s="220" t="s">
        <v>104</v>
      </c>
      <c r="C94" s="448"/>
      <c r="D94" s="248">
        <v>775.3</v>
      </c>
      <c r="E94" s="284">
        <v>316</v>
      </c>
      <c r="F94" s="103">
        <v>549.7</v>
      </c>
      <c r="G94" s="253">
        <f>F94/E94*100</f>
        <v>173.95569620253167</v>
      </c>
    </row>
    <row r="95" spans="1:7" s="109" customFormat="1" ht="51" customHeight="1">
      <c r="A95" s="279">
        <v>73</v>
      </c>
      <c r="B95" s="220" t="s">
        <v>140</v>
      </c>
      <c r="C95" s="420"/>
      <c r="D95" s="284">
        <v>66.6</v>
      </c>
      <c r="E95" s="284">
        <v>66.6</v>
      </c>
      <c r="F95" s="218">
        <v>64.7</v>
      </c>
      <c r="G95" s="253">
        <f t="shared" si="5"/>
        <v>97.14714714714717</v>
      </c>
    </row>
    <row r="96" spans="1:8" s="109" customFormat="1" ht="15.75">
      <c r="A96" s="279">
        <v>74</v>
      </c>
      <c r="B96" s="252" t="s">
        <v>75</v>
      </c>
      <c r="C96" s="222" t="s">
        <v>40</v>
      </c>
      <c r="D96" s="284">
        <v>24336.8</v>
      </c>
      <c r="E96" s="218">
        <v>24337</v>
      </c>
      <c r="F96" s="218">
        <v>31839.7</v>
      </c>
      <c r="G96" s="253">
        <f t="shared" si="5"/>
        <v>130.82836832806015</v>
      </c>
      <c r="H96" s="103">
        <v>24680</v>
      </c>
    </row>
    <row r="97" spans="1:7" s="109" customFormat="1" ht="15.75">
      <c r="A97" s="279"/>
      <c r="B97" s="276" t="s">
        <v>31</v>
      </c>
      <c r="C97" s="264"/>
      <c r="D97" s="297"/>
      <c r="E97" s="225"/>
      <c r="F97" s="103"/>
      <c r="G97" s="253"/>
    </row>
    <row r="98" spans="1:12" s="109" customFormat="1" ht="42.75">
      <c r="A98" s="279">
        <f>A96+1</f>
        <v>75</v>
      </c>
      <c r="B98" s="221" t="s">
        <v>76</v>
      </c>
      <c r="C98" s="222" t="s">
        <v>38</v>
      </c>
      <c r="D98" s="297">
        <v>29.9</v>
      </c>
      <c r="E98" s="103">
        <v>29.9</v>
      </c>
      <c r="F98" s="224">
        <v>30.6</v>
      </c>
      <c r="G98" s="253">
        <f t="shared" si="5"/>
        <v>102.34113712374584</v>
      </c>
      <c r="L98" s="111"/>
    </row>
    <row r="99" spans="1:12" s="109" customFormat="1" ht="71.25">
      <c r="A99" s="279">
        <v>76</v>
      </c>
      <c r="B99" s="221" t="s">
        <v>141</v>
      </c>
      <c r="C99" s="222" t="s">
        <v>38</v>
      </c>
      <c r="D99" s="297">
        <v>33.7</v>
      </c>
      <c r="E99" s="103">
        <v>15</v>
      </c>
      <c r="F99" s="224">
        <v>15</v>
      </c>
      <c r="G99" s="253">
        <f t="shared" si="5"/>
        <v>100</v>
      </c>
      <c r="L99" s="111"/>
    </row>
    <row r="100" spans="1:12" s="109" customFormat="1" ht="15.75">
      <c r="A100" s="279" t="s">
        <v>190</v>
      </c>
      <c r="B100" s="221" t="s">
        <v>142</v>
      </c>
      <c r="C100" s="222" t="s">
        <v>38</v>
      </c>
      <c r="D100" s="297">
        <v>93.8</v>
      </c>
      <c r="E100" s="225">
        <v>50</v>
      </c>
      <c r="F100" s="224">
        <v>60</v>
      </c>
      <c r="G100" s="253">
        <f>F100/E100*100</f>
        <v>120</v>
      </c>
      <c r="L100" s="111"/>
    </row>
    <row r="101" spans="1:12" s="109" customFormat="1" ht="15.75">
      <c r="A101" s="279">
        <v>77</v>
      </c>
      <c r="B101" s="221" t="s">
        <v>143</v>
      </c>
      <c r="C101" s="222" t="s">
        <v>46</v>
      </c>
      <c r="D101" s="297">
        <v>43.5</v>
      </c>
      <c r="E101" s="225">
        <v>43.5</v>
      </c>
      <c r="F101" s="224">
        <v>43.5</v>
      </c>
      <c r="G101" s="253">
        <f t="shared" si="5"/>
        <v>100</v>
      </c>
      <c r="L101" s="111"/>
    </row>
    <row r="102" spans="1:12" s="109" customFormat="1" ht="28.5">
      <c r="A102" s="279">
        <v>78</v>
      </c>
      <c r="B102" s="221" t="s">
        <v>144</v>
      </c>
      <c r="C102" s="222" t="s">
        <v>46</v>
      </c>
      <c r="D102" s="297">
        <v>36.6</v>
      </c>
      <c r="E102" s="225">
        <v>36.6</v>
      </c>
      <c r="F102" s="224">
        <v>36.6</v>
      </c>
      <c r="G102" s="253">
        <f t="shared" si="5"/>
        <v>100</v>
      </c>
      <c r="L102" s="111"/>
    </row>
    <row r="103" spans="1:12" s="109" customFormat="1" ht="15.75">
      <c r="A103" s="279">
        <v>79</v>
      </c>
      <c r="B103" s="244" t="s">
        <v>23</v>
      </c>
      <c r="C103" s="222" t="s">
        <v>43</v>
      </c>
      <c r="D103" s="297">
        <v>155</v>
      </c>
      <c r="E103" s="225">
        <v>130</v>
      </c>
      <c r="F103" s="224">
        <v>90</v>
      </c>
      <c r="G103" s="253">
        <f t="shared" si="5"/>
        <v>69.23076923076923</v>
      </c>
      <c r="L103" s="111" t="s">
        <v>135</v>
      </c>
    </row>
    <row r="104" spans="1:12" s="109" customFormat="1" ht="15.75">
      <c r="A104" s="279">
        <v>80</v>
      </c>
      <c r="B104" s="244" t="s">
        <v>9</v>
      </c>
      <c r="C104" s="222" t="s">
        <v>44</v>
      </c>
      <c r="D104" s="297">
        <v>73</v>
      </c>
      <c r="E104" s="103">
        <v>66</v>
      </c>
      <c r="F104" s="224">
        <v>73</v>
      </c>
      <c r="G104" s="253">
        <f t="shared" si="5"/>
        <v>110.6060606060606</v>
      </c>
      <c r="L104" s="111"/>
    </row>
    <row r="105" spans="1:7" s="109" customFormat="1" ht="15.75">
      <c r="A105" s="279">
        <v>81</v>
      </c>
      <c r="B105" s="292" t="s">
        <v>16</v>
      </c>
      <c r="C105" s="264" t="s">
        <v>40</v>
      </c>
      <c r="D105" s="248">
        <v>13500</v>
      </c>
      <c r="E105" s="225">
        <v>16745</v>
      </c>
      <c r="F105" s="103">
        <v>16745</v>
      </c>
      <c r="G105" s="253">
        <f t="shared" si="5"/>
        <v>100</v>
      </c>
    </row>
    <row r="106" spans="1:7" s="109" customFormat="1" ht="15.75">
      <c r="A106" s="279"/>
      <c r="B106" s="276" t="s">
        <v>27</v>
      </c>
      <c r="C106" s="222"/>
      <c r="D106" s="290"/>
      <c r="E106" s="225"/>
      <c r="F106" s="103"/>
      <c r="G106" s="253"/>
    </row>
    <row r="107" spans="1:12" s="109" customFormat="1" ht="60.75" customHeight="1">
      <c r="A107" s="279">
        <v>82</v>
      </c>
      <c r="B107" s="300" t="s">
        <v>88</v>
      </c>
      <c r="C107" s="222"/>
      <c r="D107" s="290">
        <v>6.5</v>
      </c>
      <c r="E107" s="103">
        <v>5.9</v>
      </c>
      <c r="F107" s="291">
        <v>6.7</v>
      </c>
      <c r="G107" s="253">
        <f t="shared" si="5"/>
        <v>113.5593220338983</v>
      </c>
      <c r="H107" s="291">
        <v>4.8</v>
      </c>
      <c r="I107" s="291">
        <v>4.8</v>
      </c>
      <c r="J107" s="291">
        <v>4.8</v>
      </c>
      <c r="K107" s="461">
        <v>4.8</v>
      </c>
      <c r="L107" s="112"/>
    </row>
    <row r="108" spans="1:12" s="109" customFormat="1" ht="15.75">
      <c r="A108" s="279">
        <v>83</v>
      </c>
      <c r="B108" s="244" t="s">
        <v>23</v>
      </c>
      <c r="C108" s="222" t="s">
        <v>42</v>
      </c>
      <c r="D108" s="248">
        <v>12.6</v>
      </c>
      <c r="E108" s="291">
        <v>13</v>
      </c>
      <c r="F108" s="103">
        <v>13.2</v>
      </c>
      <c r="G108" s="253">
        <f>F108/E108*100</f>
        <v>101.53846153846153</v>
      </c>
      <c r="L108" s="112"/>
    </row>
    <row r="109" spans="1:12" s="109" customFormat="1" ht="71.25">
      <c r="A109" s="279">
        <v>84</v>
      </c>
      <c r="B109" s="244" t="s">
        <v>118</v>
      </c>
      <c r="C109" s="222" t="s">
        <v>38</v>
      </c>
      <c r="D109" s="248">
        <v>0.5</v>
      </c>
      <c r="E109" s="103">
        <v>0.52</v>
      </c>
      <c r="F109" s="253">
        <v>0.5</v>
      </c>
      <c r="G109" s="253">
        <f t="shared" si="5"/>
        <v>96.15384615384615</v>
      </c>
      <c r="L109" s="112"/>
    </row>
    <row r="110" spans="1:12" s="109" customFormat="1" ht="15.75">
      <c r="A110" s="279">
        <v>85</v>
      </c>
      <c r="B110" s="244" t="s">
        <v>9</v>
      </c>
      <c r="C110" s="222" t="s">
        <v>44</v>
      </c>
      <c r="D110" s="248">
        <v>71</v>
      </c>
      <c r="E110" s="103">
        <v>71</v>
      </c>
      <c r="F110" s="103">
        <v>69</v>
      </c>
      <c r="G110" s="253">
        <f t="shared" si="5"/>
        <v>97.1830985915493</v>
      </c>
      <c r="L110" s="112"/>
    </row>
    <row r="111" spans="1:12" s="109" customFormat="1" ht="15.75">
      <c r="A111" s="279">
        <v>86</v>
      </c>
      <c r="B111" s="244" t="s">
        <v>16</v>
      </c>
      <c r="C111" s="222" t="s">
        <v>40</v>
      </c>
      <c r="D111" s="248">
        <v>18760</v>
      </c>
      <c r="E111" s="103">
        <v>18760</v>
      </c>
      <c r="F111" s="103">
        <v>19846</v>
      </c>
      <c r="G111" s="253">
        <f t="shared" si="5"/>
        <v>105.78891257995735</v>
      </c>
      <c r="L111" s="112"/>
    </row>
    <row r="112" spans="1:12" s="109" customFormat="1" ht="30.75">
      <c r="A112" s="279"/>
      <c r="B112" s="280" t="s">
        <v>28</v>
      </c>
      <c r="C112" s="264"/>
      <c r="D112" s="462"/>
      <c r="E112" s="225"/>
      <c r="F112" s="103"/>
      <c r="G112" s="253"/>
      <c r="L112" s="111"/>
    </row>
    <row r="113" spans="1:7" s="109" customFormat="1" ht="30.75">
      <c r="A113" s="279">
        <v>87</v>
      </c>
      <c r="B113" s="220" t="s">
        <v>105</v>
      </c>
      <c r="C113" s="288"/>
      <c r="D113" s="462">
        <v>8.61</v>
      </c>
      <c r="E113" s="103">
        <v>10.75</v>
      </c>
      <c r="F113" s="103">
        <v>30.53</v>
      </c>
      <c r="G113" s="253">
        <f aca="true" t="shared" si="6" ref="G113:G125">F113/E113*100</f>
        <v>284.00000000000006</v>
      </c>
    </row>
    <row r="114" spans="1:12" s="109" customFormat="1" ht="24" customHeight="1">
      <c r="A114" s="279"/>
      <c r="B114" s="220" t="s">
        <v>106</v>
      </c>
      <c r="C114" s="449" t="s">
        <v>107</v>
      </c>
      <c r="D114" s="462">
        <v>1.08</v>
      </c>
      <c r="E114" s="103">
        <v>1.61</v>
      </c>
      <c r="F114" s="218">
        <v>3.9</v>
      </c>
      <c r="G114" s="253">
        <f t="shared" si="6"/>
        <v>242.23602484472048</v>
      </c>
      <c r="L114" s="111"/>
    </row>
    <row r="115" spans="1:12" s="109" customFormat="1" ht="30.75">
      <c r="A115" s="279"/>
      <c r="B115" s="220" t="s">
        <v>108</v>
      </c>
      <c r="C115" s="450"/>
      <c r="D115" s="462">
        <v>0.54</v>
      </c>
      <c r="E115" s="103">
        <v>1.6</v>
      </c>
      <c r="F115" s="218">
        <v>2.6</v>
      </c>
      <c r="G115" s="253">
        <f t="shared" si="6"/>
        <v>162.5</v>
      </c>
      <c r="L115" s="111"/>
    </row>
    <row r="116" spans="1:12" s="109" customFormat="1" ht="15.75">
      <c r="A116" s="279"/>
      <c r="B116" s="220" t="s">
        <v>109</v>
      </c>
      <c r="C116" s="450"/>
      <c r="D116" s="462">
        <v>4.3</v>
      </c>
      <c r="E116" s="103">
        <v>4.8</v>
      </c>
      <c r="F116" s="218">
        <v>21.43</v>
      </c>
      <c r="G116" s="253">
        <f t="shared" si="6"/>
        <v>446.45833333333337</v>
      </c>
      <c r="L116" s="111"/>
    </row>
    <row r="117" spans="1:12" s="109" customFormat="1" ht="30.75">
      <c r="A117" s="279"/>
      <c r="B117" s="220" t="s">
        <v>110</v>
      </c>
      <c r="C117" s="451"/>
      <c r="D117" s="462">
        <v>2.69</v>
      </c>
      <c r="E117" s="103">
        <v>2.74</v>
      </c>
      <c r="F117" s="218">
        <v>2.6</v>
      </c>
      <c r="G117" s="253">
        <f t="shared" si="6"/>
        <v>94.8905109489051</v>
      </c>
      <c r="L117" s="111"/>
    </row>
    <row r="118" spans="1:12" s="109" customFormat="1" ht="141">
      <c r="A118" s="279">
        <f>A113+1</f>
        <v>88</v>
      </c>
      <c r="B118" s="220" t="s">
        <v>111</v>
      </c>
      <c r="C118" s="288" t="s">
        <v>38</v>
      </c>
      <c r="D118" s="462">
        <v>1.4</v>
      </c>
      <c r="E118" s="103">
        <v>2.29</v>
      </c>
      <c r="F118" s="218">
        <v>1.35</v>
      </c>
      <c r="G118" s="253">
        <f t="shared" si="6"/>
        <v>58.951965065502186</v>
      </c>
      <c r="L118" s="111"/>
    </row>
    <row r="119" spans="1:12" s="109" customFormat="1" ht="15.75">
      <c r="A119" s="279">
        <v>89</v>
      </c>
      <c r="B119" s="302" t="s">
        <v>9</v>
      </c>
      <c r="C119" s="288" t="s">
        <v>44</v>
      </c>
      <c r="D119" s="462">
        <v>2</v>
      </c>
      <c r="E119" s="225">
        <v>2</v>
      </c>
      <c r="F119" s="108">
        <v>2</v>
      </c>
      <c r="G119" s="246">
        <f t="shared" si="6"/>
        <v>100</v>
      </c>
      <c r="L119" s="111"/>
    </row>
    <row r="120" spans="1:12" s="109" customFormat="1" ht="15.75">
      <c r="A120" s="279">
        <v>90</v>
      </c>
      <c r="B120" s="302" t="s">
        <v>16</v>
      </c>
      <c r="C120" s="288" t="s">
        <v>112</v>
      </c>
      <c r="D120" s="462">
        <v>22958</v>
      </c>
      <c r="E120" s="108">
        <v>23875</v>
      </c>
      <c r="F120" s="108">
        <v>24611</v>
      </c>
      <c r="G120" s="246">
        <f t="shared" si="6"/>
        <v>103.08272251308901</v>
      </c>
      <c r="L120" s="111"/>
    </row>
    <row r="121" spans="1:7" s="109" customFormat="1" ht="15.75">
      <c r="A121" s="279"/>
      <c r="B121" s="283" t="s">
        <v>14</v>
      </c>
      <c r="C121" s="264"/>
      <c r="D121" s="218"/>
      <c r="E121" s="103"/>
      <c r="F121" s="103"/>
      <c r="G121" s="246"/>
    </row>
    <row r="122" spans="1:7" s="109" customFormat="1" ht="14.25">
      <c r="A122" s="279">
        <v>91</v>
      </c>
      <c r="B122" s="244" t="s">
        <v>15</v>
      </c>
      <c r="C122" s="222" t="s">
        <v>42</v>
      </c>
      <c r="D122" s="218">
        <v>1284.5</v>
      </c>
      <c r="E122" s="103">
        <v>250</v>
      </c>
      <c r="F122" s="103">
        <v>281.8</v>
      </c>
      <c r="G122" s="246">
        <f t="shared" si="6"/>
        <v>112.72</v>
      </c>
    </row>
    <row r="123" spans="1:7" s="109" customFormat="1" ht="28.5">
      <c r="A123" s="279">
        <v>92</v>
      </c>
      <c r="B123" s="252" t="s">
        <v>82</v>
      </c>
      <c r="C123" s="222" t="s">
        <v>45</v>
      </c>
      <c r="D123" s="304">
        <v>22.7</v>
      </c>
      <c r="E123" s="103">
        <v>22.8</v>
      </c>
      <c r="F123" s="304">
        <v>23.1</v>
      </c>
      <c r="G123" s="253">
        <f>F123/E123*100</f>
        <v>101.3157894736842</v>
      </c>
    </row>
    <row r="124" spans="1:7" s="109" customFormat="1" ht="28.5">
      <c r="A124" s="279" t="s">
        <v>191</v>
      </c>
      <c r="B124" s="252" t="s">
        <v>73</v>
      </c>
      <c r="C124" s="222" t="s">
        <v>46</v>
      </c>
      <c r="D124" s="218">
        <v>0.1</v>
      </c>
      <c r="E124" s="103">
        <v>0.12</v>
      </c>
      <c r="F124" s="103">
        <v>0.12</v>
      </c>
      <c r="G124" s="253">
        <f t="shared" si="6"/>
        <v>100</v>
      </c>
    </row>
    <row r="125" spans="1:7" s="109" customFormat="1" ht="14.25">
      <c r="A125" s="279">
        <v>93</v>
      </c>
      <c r="B125" s="244" t="s">
        <v>72</v>
      </c>
      <c r="C125" s="222" t="s">
        <v>46</v>
      </c>
      <c r="D125" s="218">
        <v>2.8</v>
      </c>
      <c r="E125" s="103">
        <v>2800</v>
      </c>
      <c r="F125" s="103">
        <v>2855</v>
      </c>
      <c r="G125" s="246">
        <f t="shared" si="6"/>
        <v>101.96428571428571</v>
      </c>
    </row>
    <row r="126" spans="1:12" s="109" customFormat="1" ht="30.75">
      <c r="A126" s="279" t="s">
        <v>121</v>
      </c>
      <c r="B126" s="276" t="s">
        <v>32</v>
      </c>
      <c r="C126" s="222"/>
      <c r="D126" s="284"/>
      <c r="E126" s="218"/>
      <c r="F126" s="103"/>
      <c r="G126" s="103"/>
      <c r="L126" s="110"/>
    </row>
    <row r="127" spans="1:12" s="109" customFormat="1" ht="28.5">
      <c r="A127" s="279">
        <f>A125+1</f>
        <v>94</v>
      </c>
      <c r="B127" s="252" t="s">
        <v>83</v>
      </c>
      <c r="C127" s="222" t="s">
        <v>38</v>
      </c>
      <c r="D127" s="284">
        <v>0</v>
      </c>
      <c r="E127" s="218">
        <v>0</v>
      </c>
      <c r="F127" s="218">
        <v>0.43</v>
      </c>
      <c r="G127" s="305">
        <v>100.43</v>
      </c>
      <c r="L127" s="111"/>
    </row>
    <row r="128" spans="1:18" s="109" customFormat="1" ht="54" customHeight="1">
      <c r="A128" s="279">
        <v>95</v>
      </c>
      <c r="B128" s="252" t="s">
        <v>84</v>
      </c>
      <c r="C128" s="222" t="s">
        <v>38</v>
      </c>
      <c r="D128" s="284">
        <v>65</v>
      </c>
      <c r="E128" s="103">
        <v>65</v>
      </c>
      <c r="F128" s="218">
        <v>69.9</v>
      </c>
      <c r="G128" s="305">
        <f aca="true" t="shared" si="7" ref="G128:G140">F128/E128*100</f>
        <v>107.53846153846153</v>
      </c>
      <c r="L128" s="111"/>
      <c r="M128" s="306"/>
      <c r="N128" s="306"/>
      <c r="O128" s="306"/>
      <c r="P128" s="306"/>
      <c r="Q128" s="306"/>
      <c r="R128" s="306"/>
    </row>
    <row r="129" spans="1:12" s="109" customFormat="1" ht="28.5">
      <c r="A129" s="279">
        <v>96</v>
      </c>
      <c r="B129" s="252" t="s">
        <v>146</v>
      </c>
      <c r="C129" s="222" t="s">
        <v>38</v>
      </c>
      <c r="D129" s="248">
        <v>0</v>
      </c>
      <c r="E129" s="225">
        <v>0</v>
      </c>
      <c r="F129" s="218">
        <v>68</v>
      </c>
      <c r="G129" s="305">
        <v>168</v>
      </c>
      <c r="L129" s="112"/>
    </row>
    <row r="130" spans="1:12" s="109" customFormat="1" ht="15.75">
      <c r="A130" s="240">
        <v>97</v>
      </c>
      <c r="B130" s="244" t="s">
        <v>59</v>
      </c>
      <c r="C130" s="222" t="s">
        <v>38</v>
      </c>
      <c r="D130" s="294">
        <v>0</v>
      </c>
      <c r="E130" s="225">
        <v>0</v>
      </c>
      <c r="F130" s="103">
        <v>0</v>
      </c>
      <c r="G130" s="305">
        <v>0</v>
      </c>
      <c r="L130" s="111"/>
    </row>
    <row r="131" spans="1:12" s="109" customFormat="1" ht="15.75">
      <c r="A131" s="240">
        <v>98</v>
      </c>
      <c r="B131" s="252" t="s">
        <v>9</v>
      </c>
      <c r="C131" s="222" t="s">
        <v>44</v>
      </c>
      <c r="D131" s="284">
        <v>75</v>
      </c>
      <c r="E131" s="218">
        <v>75</v>
      </c>
      <c r="F131" s="218">
        <v>71</v>
      </c>
      <c r="G131" s="305">
        <f t="shared" si="7"/>
        <v>94.66666666666667</v>
      </c>
      <c r="H131" s="108">
        <v>68</v>
      </c>
      <c r="I131" s="108">
        <v>68</v>
      </c>
      <c r="J131" s="108">
        <v>68</v>
      </c>
      <c r="K131" s="108">
        <v>68</v>
      </c>
      <c r="L131" s="111"/>
    </row>
    <row r="132" spans="1:12" s="109" customFormat="1" ht="15.75">
      <c r="A132" s="240">
        <v>99</v>
      </c>
      <c r="B132" s="252" t="s">
        <v>5</v>
      </c>
      <c r="C132" s="222" t="s">
        <v>40</v>
      </c>
      <c r="D132" s="248">
        <v>14483</v>
      </c>
      <c r="E132" s="218">
        <v>16600</v>
      </c>
      <c r="F132" s="218">
        <v>16911</v>
      </c>
      <c r="G132" s="305">
        <f t="shared" si="7"/>
        <v>101.87349397590361</v>
      </c>
      <c r="L132" s="111"/>
    </row>
    <row r="133" spans="1:12" s="109" customFormat="1" ht="30.75">
      <c r="A133" s="240"/>
      <c r="B133" s="276" t="s">
        <v>66</v>
      </c>
      <c r="C133" s="230"/>
      <c r="D133" s="248"/>
      <c r="E133" s="103"/>
      <c r="F133" s="103"/>
      <c r="G133" s="305"/>
      <c r="L133" s="110"/>
    </row>
    <row r="134" spans="1:12" s="109" customFormat="1" ht="15.75">
      <c r="A134" s="240">
        <v>94</v>
      </c>
      <c r="B134" s="300" t="s">
        <v>113</v>
      </c>
      <c r="C134" s="288" t="s">
        <v>114</v>
      </c>
      <c r="D134" s="248">
        <v>0</v>
      </c>
      <c r="E134" s="103">
        <v>0</v>
      </c>
      <c r="F134" s="103">
        <v>0</v>
      </c>
      <c r="G134" s="305">
        <v>0</v>
      </c>
      <c r="L134" s="110"/>
    </row>
    <row r="135" spans="1:12" s="109" customFormat="1" ht="15.75">
      <c r="A135" s="240">
        <v>95</v>
      </c>
      <c r="B135" s="300" t="s">
        <v>115</v>
      </c>
      <c r="C135" s="288" t="s">
        <v>114</v>
      </c>
      <c r="D135" s="248">
        <v>0</v>
      </c>
      <c r="E135" s="103">
        <v>0</v>
      </c>
      <c r="F135" s="103">
        <v>0</v>
      </c>
      <c r="G135" s="305">
        <v>0</v>
      </c>
      <c r="L135" s="110"/>
    </row>
    <row r="136" spans="1:7" s="109" customFormat="1" ht="15.75">
      <c r="A136" s="240">
        <v>96</v>
      </c>
      <c r="B136" s="308" t="s">
        <v>119</v>
      </c>
      <c r="C136" s="288" t="s">
        <v>120</v>
      </c>
      <c r="D136" s="248">
        <v>0</v>
      </c>
      <c r="E136" s="103">
        <v>0</v>
      </c>
      <c r="F136" s="103">
        <v>0</v>
      </c>
      <c r="G136" s="305">
        <v>0</v>
      </c>
    </row>
    <row r="137" spans="1:7" s="109" customFormat="1" ht="42.75">
      <c r="A137" s="240">
        <v>97</v>
      </c>
      <c r="B137" s="252" t="s">
        <v>64</v>
      </c>
      <c r="C137" s="288" t="s">
        <v>47</v>
      </c>
      <c r="D137" s="248">
        <v>12.5</v>
      </c>
      <c r="E137" s="212">
        <v>13</v>
      </c>
      <c r="F137" s="103">
        <v>13</v>
      </c>
      <c r="G137" s="305">
        <f t="shared" si="7"/>
        <v>100</v>
      </c>
    </row>
    <row r="138" spans="1:7" s="109" customFormat="1" ht="28.5">
      <c r="A138" s="240">
        <v>98</v>
      </c>
      <c r="B138" s="252" t="s">
        <v>17</v>
      </c>
      <c r="C138" s="288" t="s">
        <v>48</v>
      </c>
      <c r="D138" s="284">
        <v>75.4</v>
      </c>
      <c r="E138" s="103">
        <v>85</v>
      </c>
      <c r="F138" s="103">
        <v>79.3</v>
      </c>
      <c r="G138" s="305">
        <f t="shared" si="7"/>
        <v>93.29411764705881</v>
      </c>
    </row>
    <row r="139" spans="1:7" s="109" customFormat="1" ht="15.75">
      <c r="A139" s="257">
        <f>A138+1</f>
        <v>99</v>
      </c>
      <c r="B139" s="252" t="s">
        <v>9</v>
      </c>
      <c r="C139" s="225" t="s">
        <v>44</v>
      </c>
      <c r="D139" s="284">
        <v>93</v>
      </c>
      <c r="E139" s="103">
        <v>93</v>
      </c>
      <c r="F139" s="218">
        <v>93</v>
      </c>
      <c r="G139" s="305">
        <f t="shared" si="7"/>
        <v>100</v>
      </c>
    </row>
    <row r="140" spans="1:7" s="109" customFormat="1" ht="15.75">
      <c r="A140" s="257">
        <f>A139+1</f>
        <v>100</v>
      </c>
      <c r="B140" s="252" t="s">
        <v>16</v>
      </c>
      <c r="C140" s="225" t="s">
        <v>40</v>
      </c>
      <c r="D140" s="307">
        <v>13500</v>
      </c>
      <c r="E140" s="218">
        <v>16745</v>
      </c>
      <c r="F140" s="218">
        <v>16745</v>
      </c>
      <c r="G140" s="305">
        <f t="shared" si="7"/>
        <v>100</v>
      </c>
    </row>
    <row r="141" spans="1:7" s="109" customFormat="1" ht="75.75" customHeight="1">
      <c r="A141" s="257">
        <v>101</v>
      </c>
      <c r="B141" s="252" t="s">
        <v>77</v>
      </c>
      <c r="C141" s="225" t="s">
        <v>38</v>
      </c>
      <c r="D141" s="248">
        <v>43</v>
      </c>
      <c r="E141" s="103">
        <v>43</v>
      </c>
      <c r="F141" s="291">
        <v>43.1</v>
      </c>
      <c r="G141" s="253">
        <f>F141/E141*100</f>
        <v>100.23255813953489</v>
      </c>
    </row>
    <row r="142" spans="1:7" s="109" customFormat="1" ht="30.75">
      <c r="A142" s="257"/>
      <c r="B142" s="283" t="s">
        <v>65</v>
      </c>
      <c r="C142" s="264"/>
      <c r="D142" s="297"/>
      <c r="E142" s="103"/>
      <c r="F142" s="103"/>
      <c r="G142" s="103"/>
    </row>
    <row r="143" spans="1:14" s="109" customFormat="1" ht="15.75">
      <c r="A143" s="257">
        <f>A141+1</f>
        <v>102</v>
      </c>
      <c r="B143" s="244" t="s">
        <v>63</v>
      </c>
      <c r="C143" s="222" t="s">
        <v>42</v>
      </c>
      <c r="D143" s="297">
        <v>114.3</v>
      </c>
      <c r="E143" s="103">
        <v>120</v>
      </c>
      <c r="F143" s="103">
        <v>120.7</v>
      </c>
      <c r="G143" s="253">
        <f>F143/E143*100</f>
        <v>100.58333333333334</v>
      </c>
      <c r="N143" s="282"/>
    </row>
    <row r="144" spans="1:7" s="109" customFormat="1" ht="30.75">
      <c r="A144" s="257">
        <v>103</v>
      </c>
      <c r="B144" s="220" t="s">
        <v>116</v>
      </c>
      <c r="C144" s="288" t="s">
        <v>117</v>
      </c>
      <c r="D144" s="275">
        <v>389</v>
      </c>
      <c r="E144" s="248">
        <v>389</v>
      </c>
      <c r="F144" s="224">
        <v>389</v>
      </c>
      <c r="G144" s="253">
        <f>F144/E144*100</f>
        <v>100</v>
      </c>
    </row>
    <row r="145" spans="1:7" s="109" customFormat="1" ht="15.75">
      <c r="A145" s="257">
        <v>104</v>
      </c>
      <c r="B145" s="252" t="s">
        <v>9</v>
      </c>
      <c r="C145" s="222" t="s">
        <v>44</v>
      </c>
      <c r="D145" s="275">
        <v>109</v>
      </c>
      <c r="E145" s="248">
        <v>109</v>
      </c>
      <c r="F145" s="223">
        <v>107</v>
      </c>
      <c r="G145" s="253">
        <f>F145/E145*100</f>
        <v>98.1651376146789</v>
      </c>
    </row>
    <row r="146" spans="1:7" s="109" customFormat="1" ht="15.75">
      <c r="A146" s="257">
        <v>105</v>
      </c>
      <c r="B146" s="252" t="s">
        <v>16</v>
      </c>
      <c r="C146" s="222" t="s">
        <v>40</v>
      </c>
      <c r="D146" s="248">
        <v>15784</v>
      </c>
      <c r="E146" s="248">
        <v>16745</v>
      </c>
      <c r="F146" s="223">
        <v>16745</v>
      </c>
      <c r="G146" s="253">
        <f>F146/E146*100</f>
        <v>100</v>
      </c>
    </row>
    <row r="147" spans="1:7" s="109" customFormat="1" ht="15.75">
      <c r="A147" s="309"/>
      <c r="B147" s="283" t="s">
        <v>34</v>
      </c>
      <c r="C147" s="264"/>
      <c r="D147" s="248"/>
      <c r="E147" s="216"/>
      <c r="F147" s="103"/>
      <c r="G147" s="253"/>
    </row>
    <row r="148" spans="1:12" s="109" customFormat="1" ht="19.5" customHeight="1">
      <c r="A148" s="257">
        <v>106</v>
      </c>
      <c r="B148" s="244" t="s">
        <v>35</v>
      </c>
      <c r="C148" s="222" t="s">
        <v>50</v>
      </c>
      <c r="D148" s="103">
        <v>1971</v>
      </c>
      <c r="E148" s="103">
        <v>1971</v>
      </c>
      <c r="F148" s="103">
        <v>1833</v>
      </c>
      <c r="G148" s="253">
        <f>F148/E148*100</f>
        <v>92.99847792998477</v>
      </c>
      <c r="L148" s="110"/>
    </row>
  </sheetData>
  <sheetProtection/>
  <mergeCells count="4">
    <mergeCell ref="A1:G1"/>
    <mergeCell ref="C83:C84"/>
    <mergeCell ref="C92:C94"/>
    <mergeCell ref="C114:C1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7.421875" style="309" customWidth="1"/>
    <col min="2" max="2" width="42.421875" style="249" customWidth="1"/>
    <col min="3" max="3" width="8.57421875" style="310" customWidth="1"/>
    <col min="4" max="4" width="12.00390625" style="309" customWidth="1"/>
    <col min="5" max="5" width="13.421875" style="311" customWidth="1"/>
    <col min="6" max="6" width="12.00390625" style="311" customWidth="1"/>
    <col min="7" max="7" width="9.421875" style="311" customWidth="1"/>
    <col min="8" max="11" width="9.140625" style="234" hidden="1" customWidth="1"/>
    <col min="12" max="12" width="11.8515625" style="234" customWidth="1"/>
    <col min="13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126</v>
      </c>
      <c r="B1" s="443"/>
      <c r="C1" s="443"/>
      <c r="D1" s="443"/>
      <c r="E1" s="443"/>
      <c r="F1" s="443"/>
      <c r="G1" s="443"/>
    </row>
    <row r="2" spans="1:7" s="239" customFormat="1" ht="24">
      <c r="A2" s="235"/>
      <c r="B2" s="236" t="s">
        <v>51</v>
      </c>
      <c r="C2" s="237" t="s">
        <v>36</v>
      </c>
      <c r="D2" s="238" t="s">
        <v>172</v>
      </c>
      <c r="E2" s="238" t="s">
        <v>197</v>
      </c>
      <c r="F2" s="238" t="s">
        <v>198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3"/>
      <c r="E3" s="243"/>
      <c r="F3" s="243"/>
      <c r="G3" s="243"/>
    </row>
    <row r="4" spans="1:11" s="109" customFormat="1" ht="14.25">
      <c r="A4" s="240">
        <v>1</v>
      </c>
      <c r="B4" s="244" t="s">
        <v>1</v>
      </c>
      <c r="C4" s="222" t="s">
        <v>37</v>
      </c>
      <c r="D4" s="225">
        <v>22.9</v>
      </c>
      <c r="E4" s="225">
        <v>22.5</v>
      </c>
      <c r="F4" s="225">
        <v>22.5</v>
      </c>
      <c r="G4" s="246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14.25">
      <c r="A5" s="240">
        <f>A4+1</f>
        <v>2</v>
      </c>
      <c r="B5" s="244" t="s">
        <v>2</v>
      </c>
      <c r="C5" s="222" t="s">
        <v>37</v>
      </c>
      <c r="D5" s="103">
        <v>12.2</v>
      </c>
      <c r="E5" s="103">
        <v>11.8</v>
      </c>
      <c r="F5" s="103">
        <v>11.8</v>
      </c>
      <c r="G5" s="246">
        <f>F5/E5*100</f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4.25">
      <c r="A6" s="240">
        <f>A5+1</f>
        <v>3</v>
      </c>
      <c r="B6" s="244" t="s">
        <v>3</v>
      </c>
      <c r="C6" s="222" t="s">
        <v>37</v>
      </c>
      <c r="D6" s="103">
        <v>11.3</v>
      </c>
      <c r="E6" s="103">
        <v>11.4</v>
      </c>
      <c r="F6" s="103">
        <v>11.4</v>
      </c>
      <c r="G6" s="246">
        <f>F6/E6*100</f>
        <v>100</v>
      </c>
    </row>
    <row r="7" spans="1:12" s="109" customFormat="1" ht="14.25">
      <c r="A7" s="240">
        <f>A6+1</f>
        <v>4</v>
      </c>
      <c r="B7" s="244" t="s">
        <v>199</v>
      </c>
      <c r="C7" s="222" t="s">
        <v>200</v>
      </c>
      <c r="D7" s="103"/>
      <c r="E7" s="103">
        <v>15</v>
      </c>
      <c r="F7" s="103">
        <v>16</v>
      </c>
      <c r="G7" s="246">
        <f>F7/E7*100</f>
        <v>106.66666666666667</v>
      </c>
      <c r="L7" s="110"/>
    </row>
    <row r="8" spans="1:12" s="109" customFormat="1" ht="14.25">
      <c r="A8" s="240">
        <f>A7+1</f>
        <v>5</v>
      </c>
      <c r="B8" s="249" t="s">
        <v>52</v>
      </c>
      <c r="C8" s="222" t="s">
        <v>38</v>
      </c>
      <c r="D8" s="103">
        <v>0.7</v>
      </c>
      <c r="E8" s="103">
        <v>0.8</v>
      </c>
      <c r="F8" s="103">
        <v>0.8</v>
      </c>
      <c r="G8" s="246">
        <f>F8/E8*100</f>
        <v>100</v>
      </c>
      <c r="L8" s="110"/>
    </row>
    <row r="9" spans="1:12" s="109" customFormat="1" ht="15.75">
      <c r="A9" s="240"/>
      <c r="B9" s="241" t="s">
        <v>67</v>
      </c>
      <c r="C9" s="222"/>
      <c r="D9" s="103"/>
      <c r="E9" s="103"/>
      <c r="F9" s="103"/>
      <c r="G9" s="246"/>
      <c r="L9" s="110"/>
    </row>
    <row r="10" spans="1:7" s="109" customFormat="1" ht="14.25">
      <c r="A10" s="240">
        <v>6</v>
      </c>
      <c r="B10" s="244" t="s">
        <v>4</v>
      </c>
      <c r="C10" s="222" t="s">
        <v>39</v>
      </c>
      <c r="D10" s="103">
        <v>56.6</v>
      </c>
      <c r="E10" s="103">
        <v>27</v>
      </c>
      <c r="F10" s="103">
        <v>21.3</v>
      </c>
      <c r="G10" s="246">
        <f aca="true" t="shared" si="0" ref="G10:G24">F10/E10*100</f>
        <v>78.88888888888889</v>
      </c>
    </row>
    <row r="11" spans="1:7" s="250" customFormat="1" ht="14.25">
      <c r="A11" s="463">
        <v>6.1</v>
      </c>
      <c r="B11" s="244" t="s">
        <v>54</v>
      </c>
      <c r="C11" s="222" t="s">
        <v>39</v>
      </c>
      <c r="D11" s="103">
        <v>55.2</v>
      </c>
      <c r="E11" s="103">
        <v>16</v>
      </c>
      <c r="F11" s="103">
        <v>21.2</v>
      </c>
      <c r="G11" s="246">
        <f t="shared" si="0"/>
        <v>132.5</v>
      </c>
    </row>
    <row r="12" spans="1:7" s="109" customFormat="1" ht="14.25">
      <c r="A12" s="240">
        <f>A10+1</f>
        <v>7</v>
      </c>
      <c r="B12" s="251" t="s">
        <v>5</v>
      </c>
      <c r="C12" s="222"/>
      <c r="D12" s="103">
        <v>26428.3</v>
      </c>
      <c r="E12" s="103">
        <v>29000</v>
      </c>
      <c r="F12" s="103">
        <v>29020.3</v>
      </c>
      <c r="G12" s="246">
        <f t="shared" si="0"/>
        <v>100.07</v>
      </c>
    </row>
    <row r="13" spans="1:12" s="109" customFormat="1" ht="42.75">
      <c r="A13" s="240">
        <v>8</v>
      </c>
      <c r="B13" s="252" t="s">
        <v>122</v>
      </c>
      <c r="C13" s="222" t="s">
        <v>42</v>
      </c>
      <c r="D13" s="103">
        <v>19.87</v>
      </c>
      <c r="E13" s="103">
        <v>19.87</v>
      </c>
      <c r="F13" s="103">
        <v>23.08</v>
      </c>
      <c r="G13" s="253">
        <f t="shared" si="0"/>
        <v>116.15500754906893</v>
      </c>
      <c r="L13" s="109" t="s">
        <v>135</v>
      </c>
    </row>
    <row r="14" spans="1:7" s="109" customFormat="1" ht="42.75">
      <c r="A14" s="240">
        <v>9</v>
      </c>
      <c r="B14" s="244" t="s">
        <v>74</v>
      </c>
      <c r="C14" s="222" t="s">
        <v>40</v>
      </c>
      <c r="D14" s="103">
        <v>574.2</v>
      </c>
      <c r="E14" s="103">
        <v>708.8</v>
      </c>
      <c r="F14" s="103">
        <v>562.3</v>
      </c>
      <c r="G14" s="253">
        <f t="shared" si="0"/>
        <v>79.33126410835214</v>
      </c>
    </row>
    <row r="15" spans="1:7" s="109" customFormat="1" ht="14.25">
      <c r="A15" s="240"/>
      <c r="B15" s="254" t="s">
        <v>68</v>
      </c>
      <c r="C15" s="222"/>
      <c r="D15" s="103"/>
      <c r="E15" s="103"/>
      <c r="F15" s="103"/>
      <c r="G15" s="246"/>
    </row>
    <row r="16" spans="1:15" s="109" customFormat="1" ht="14.25">
      <c r="A16" s="240">
        <f>A14+1</f>
        <v>10</v>
      </c>
      <c r="B16" s="244" t="s">
        <v>11</v>
      </c>
      <c r="C16" s="222" t="s">
        <v>42</v>
      </c>
      <c r="D16" s="103">
        <f>D21+D26+D31+D36</f>
        <v>1869.4</v>
      </c>
      <c r="E16" s="103">
        <f>E21+E26+E31+E36</f>
        <v>1668.1</v>
      </c>
      <c r="F16" s="103">
        <f>F21+F26+F31+F36</f>
        <v>1918.3</v>
      </c>
      <c r="G16" s="246">
        <f t="shared" si="0"/>
        <v>114.99910077333493</v>
      </c>
      <c r="L16" s="110"/>
      <c r="O16" s="256"/>
    </row>
    <row r="17" spans="1:12" s="109" customFormat="1" ht="14.25">
      <c r="A17" s="257">
        <f>A16+1</f>
        <v>11</v>
      </c>
      <c r="B17" s="244" t="s">
        <v>201</v>
      </c>
      <c r="C17" s="222" t="s">
        <v>39</v>
      </c>
      <c r="D17" s="212">
        <f>D22+D27+D32+D37</f>
        <v>3.7</v>
      </c>
      <c r="E17" s="103">
        <f>E22+E27+E32+E37</f>
        <v>1.1</v>
      </c>
      <c r="F17" s="212">
        <f>F22+F27+F32+F37</f>
        <v>8.9</v>
      </c>
      <c r="G17" s="246" t="s">
        <v>173</v>
      </c>
      <c r="L17" s="110"/>
    </row>
    <row r="18" spans="1:12" s="109" customFormat="1" ht="28.5">
      <c r="A18" s="257">
        <f>A17+1</f>
        <v>12</v>
      </c>
      <c r="B18" s="244" t="s">
        <v>8</v>
      </c>
      <c r="C18" s="222" t="s">
        <v>43</v>
      </c>
      <c r="D18" s="258">
        <v>1398</v>
      </c>
      <c r="E18" s="258">
        <v>1251</v>
      </c>
      <c r="F18" s="258">
        <f>F16/1326*1000</f>
        <v>1446.681749622926</v>
      </c>
      <c r="G18" s="253">
        <f t="shared" si="0"/>
        <v>115.64202634875507</v>
      </c>
      <c r="L18" s="110"/>
    </row>
    <row r="19" spans="1:7" s="109" customFormat="1" ht="14.25">
      <c r="A19" s="257">
        <v>13</v>
      </c>
      <c r="B19" s="252" t="s">
        <v>75</v>
      </c>
      <c r="C19" s="222" t="s">
        <v>40</v>
      </c>
      <c r="D19" s="259">
        <v>24000</v>
      </c>
      <c r="E19" s="259">
        <v>24500</v>
      </c>
      <c r="F19" s="259">
        <v>30472</v>
      </c>
      <c r="G19" s="253">
        <f t="shared" si="0"/>
        <v>124.37551020408164</v>
      </c>
    </row>
    <row r="20" spans="1:7" s="109" customFormat="1" ht="14.25">
      <c r="A20" s="257"/>
      <c r="B20" s="260" t="s">
        <v>10</v>
      </c>
      <c r="C20" s="222"/>
      <c r="D20" s="103"/>
      <c r="E20" s="103"/>
      <c r="F20" s="103"/>
      <c r="G20" s="253"/>
    </row>
    <row r="21" spans="1:14" s="109" customFormat="1" ht="14.25">
      <c r="A21" s="257">
        <f>A19+1</f>
        <v>14</v>
      </c>
      <c r="B21" s="244" t="s">
        <v>11</v>
      </c>
      <c r="C21" s="222" t="s">
        <v>42</v>
      </c>
      <c r="D21" s="103">
        <v>1734.7</v>
      </c>
      <c r="E21" s="103">
        <v>1523</v>
      </c>
      <c r="F21" s="103">
        <v>1619.6</v>
      </c>
      <c r="G21" s="253">
        <f t="shared" si="0"/>
        <v>106.34274458305974</v>
      </c>
      <c r="L21" s="110"/>
      <c r="N21" s="255"/>
    </row>
    <row r="22" spans="1:12" s="109" customFormat="1" ht="14.25">
      <c r="A22" s="257">
        <f>A21+1</f>
        <v>15</v>
      </c>
      <c r="B22" s="244" t="s">
        <v>60</v>
      </c>
      <c r="C22" s="222" t="s">
        <v>42</v>
      </c>
      <c r="D22" s="103">
        <v>0.8</v>
      </c>
      <c r="E22" s="103">
        <v>1.1</v>
      </c>
      <c r="F22" s="103">
        <v>3.5</v>
      </c>
      <c r="G22" s="253">
        <f t="shared" si="0"/>
        <v>318.1818181818182</v>
      </c>
      <c r="L22" s="110"/>
    </row>
    <row r="23" spans="1:12" s="109" customFormat="1" ht="28.5">
      <c r="A23" s="257">
        <f>A22+1</f>
        <v>16</v>
      </c>
      <c r="B23" s="244" t="s">
        <v>8</v>
      </c>
      <c r="C23" s="222" t="s">
        <v>43</v>
      </c>
      <c r="D23" s="103">
        <v>5354</v>
      </c>
      <c r="E23" s="103">
        <v>4834</v>
      </c>
      <c r="F23" s="103">
        <v>5125</v>
      </c>
      <c r="G23" s="253">
        <f t="shared" si="0"/>
        <v>106.01985932974762</v>
      </c>
      <c r="H23" s="262"/>
      <c r="L23" s="110"/>
    </row>
    <row r="24" spans="1:12" s="109" customFormat="1" ht="14.25">
      <c r="A24" s="257">
        <v>17</v>
      </c>
      <c r="B24" s="252" t="s">
        <v>75</v>
      </c>
      <c r="C24" s="222" t="s">
        <v>40</v>
      </c>
      <c r="D24" s="103">
        <v>29325</v>
      </c>
      <c r="E24" s="103">
        <v>29035</v>
      </c>
      <c r="F24" s="103">
        <v>29035</v>
      </c>
      <c r="G24" s="253">
        <f t="shared" si="0"/>
        <v>100</v>
      </c>
      <c r="L24" s="110"/>
    </row>
    <row r="25" spans="1:7" s="109" customFormat="1" ht="14.25">
      <c r="A25" s="257"/>
      <c r="B25" s="263" t="s">
        <v>87</v>
      </c>
      <c r="C25" s="264"/>
      <c r="D25" s="103"/>
      <c r="E25" s="103"/>
      <c r="F25" s="103"/>
      <c r="G25" s="265"/>
    </row>
    <row r="26" spans="1:7" s="109" customFormat="1" ht="14.25">
      <c r="A26" s="257">
        <f>A24+1</f>
        <v>18</v>
      </c>
      <c r="B26" s="266" t="s">
        <v>11</v>
      </c>
      <c r="C26" s="222" t="s">
        <v>42</v>
      </c>
      <c r="D26" s="103">
        <v>1.1</v>
      </c>
      <c r="E26" s="103">
        <v>1.1</v>
      </c>
      <c r="F26" s="103">
        <v>0.7</v>
      </c>
      <c r="G26" s="253">
        <f>F26/E26*100</f>
        <v>63.636363636363626</v>
      </c>
    </row>
    <row r="27" spans="1:7" s="109" customFormat="1" ht="14.25">
      <c r="A27" s="257">
        <f>A26+1</f>
        <v>19</v>
      </c>
      <c r="B27" s="266" t="s">
        <v>60</v>
      </c>
      <c r="C27" s="222" t="s">
        <v>42</v>
      </c>
      <c r="D27" s="103">
        <v>0</v>
      </c>
      <c r="E27" s="225">
        <v>0</v>
      </c>
      <c r="F27" s="103">
        <v>0</v>
      </c>
      <c r="G27" s="253">
        <v>0</v>
      </c>
    </row>
    <row r="28" spans="1:7" s="109" customFormat="1" ht="28.5">
      <c r="A28" s="257">
        <f>A27+1</f>
        <v>20</v>
      </c>
      <c r="B28" s="266" t="s">
        <v>8</v>
      </c>
      <c r="C28" s="222" t="s">
        <v>43</v>
      </c>
      <c r="D28" s="269">
        <v>84.4</v>
      </c>
      <c r="E28" s="268">
        <v>92</v>
      </c>
      <c r="F28" s="269">
        <v>54</v>
      </c>
      <c r="G28" s="253">
        <f>F28/E28*100</f>
        <v>58.69565217391305</v>
      </c>
    </row>
    <row r="29" spans="1:7" s="109" customFormat="1" ht="14.25">
      <c r="A29" s="257">
        <f>A28+1</f>
        <v>21</v>
      </c>
      <c r="B29" s="270" t="s">
        <v>75</v>
      </c>
      <c r="C29" s="222" t="s">
        <v>40</v>
      </c>
      <c r="D29" s="272">
        <v>17841</v>
      </c>
      <c r="E29" s="225">
        <v>19430</v>
      </c>
      <c r="F29" s="272">
        <v>18441</v>
      </c>
      <c r="G29" s="253">
        <f>F29/E29*100</f>
        <v>94.90993309315492</v>
      </c>
    </row>
    <row r="30" spans="1:7" s="109" customFormat="1" ht="28.5">
      <c r="A30" s="257"/>
      <c r="B30" s="273" t="s">
        <v>61</v>
      </c>
      <c r="C30" s="264"/>
      <c r="D30" s="103"/>
      <c r="E30" s="103"/>
      <c r="F30" s="103"/>
      <c r="G30" s="103"/>
    </row>
    <row r="31" spans="1:12" s="109" customFormat="1" ht="14.25">
      <c r="A31" s="257">
        <v>22</v>
      </c>
      <c r="B31" s="244" t="s">
        <v>11</v>
      </c>
      <c r="C31" s="222" t="s">
        <v>42</v>
      </c>
      <c r="D31" s="103">
        <v>99.2</v>
      </c>
      <c r="E31" s="103">
        <v>100</v>
      </c>
      <c r="F31" s="103">
        <v>252</v>
      </c>
      <c r="G31" s="253">
        <f>F31/E31*100</f>
        <v>252</v>
      </c>
      <c r="L31" s="114"/>
    </row>
    <row r="32" spans="1:12" s="109" customFormat="1" ht="14.25">
      <c r="A32" s="257">
        <f>A31+1</f>
        <v>23</v>
      </c>
      <c r="B32" s="244" t="s">
        <v>60</v>
      </c>
      <c r="C32" s="222" t="s">
        <v>42</v>
      </c>
      <c r="D32" s="103">
        <v>0</v>
      </c>
      <c r="E32" s="103">
        <v>0</v>
      </c>
      <c r="F32" s="103">
        <v>5.4</v>
      </c>
      <c r="G32" s="253">
        <v>0</v>
      </c>
      <c r="L32" s="110"/>
    </row>
    <row r="33" spans="1:13" s="109" customFormat="1" ht="28.5">
      <c r="A33" s="257">
        <f>A32+1</f>
        <v>24</v>
      </c>
      <c r="B33" s="244" t="s">
        <v>8</v>
      </c>
      <c r="C33" s="222" t="s">
        <v>43</v>
      </c>
      <c r="D33" s="212">
        <v>119</v>
      </c>
      <c r="E33" s="224">
        <v>120</v>
      </c>
      <c r="F33" s="212">
        <v>302.5</v>
      </c>
      <c r="G33" s="253">
        <f>F33/E33*100</f>
        <v>252.08333333333334</v>
      </c>
      <c r="L33" s="110"/>
      <c r="M33" s="109" t="s">
        <v>135</v>
      </c>
    </row>
    <row r="34" spans="1:7" s="109" customFormat="1" ht="14.25">
      <c r="A34" s="257">
        <v>25</v>
      </c>
      <c r="B34" s="252" t="s">
        <v>75</v>
      </c>
      <c r="C34" s="222" t="s">
        <v>40</v>
      </c>
      <c r="D34" s="223">
        <v>15000</v>
      </c>
      <c r="E34" s="223">
        <v>16920</v>
      </c>
      <c r="F34" s="223">
        <v>19780</v>
      </c>
      <c r="G34" s="253">
        <f>F34/E34*100</f>
        <v>116.903073286052</v>
      </c>
    </row>
    <row r="35" spans="1:7" s="109" customFormat="1" ht="28.5">
      <c r="A35" s="257"/>
      <c r="B35" s="260" t="s">
        <v>78</v>
      </c>
      <c r="C35" s="264"/>
      <c r="D35" s="103"/>
      <c r="E35" s="103"/>
      <c r="F35" s="103"/>
      <c r="G35" s="103"/>
    </row>
    <row r="36" spans="1:7" s="109" customFormat="1" ht="14.25">
      <c r="A36" s="257">
        <f>A34+1</f>
        <v>26</v>
      </c>
      <c r="B36" s="244" t="s">
        <v>11</v>
      </c>
      <c r="C36" s="222" t="s">
        <v>42</v>
      </c>
      <c r="D36" s="103">
        <v>34.4</v>
      </c>
      <c r="E36" s="103">
        <v>44</v>
      </c>
      <c r="F36" s="103">
        <v>46</v>
      </c>
      <c r="G36" s="253">
        <f>F36/E36*100</f>
        <v>104.54545454545455</v>
      </c>
    </row>
    <row r="37" spans="1:7" s="109" customFormat="1" ht="14.25">
      <c r="A37" s="257">
        <f>A36+1</f>
        <v>27</v>
      </c>
      <c r="B37" s="244" t="s">
        <v>60</v>
      </c>
      <c r="C37" s="222" t="s">
        <v>42</v>
      </c>
      <c r="D37" s="103">
        <v>2.9</v>
      </c>
      <c r="E37" s="103">
        <v>0</v>
      </c>
      <c r="F37" s="103">
        <v>0</v>
      </c>
      <c r="G37" s="253">
        <v>100</v>
      </c>
    </row>
    <row r="38" spans="1:7" s="109" customFormat="1" ht="28.5">
      <c r="A38" s="257">
        <f>A37+1</f>
        <v>28</v>
      </c>
      <c r="B38" s="244" t="s">
        <v>8</v>
      </c>
      <c r="C38" s="222" t="s">
        <v>43</v>
      </c>
      <c r="D38" s="258">
        <v>209</v>
      </c>
      <c r="E38" s="258">
        <v>232</v>
      </c>
      <c r="F38" s="258">
        <v>280</v>
      </c>
      <c r="G38" s="253">
        <f>F38/E38*100</f>
        <v>120.6896551724138</v>
      </c>
    </row>
    <row r="39" spans="1:7" s="109" customFormat="1" ht="14.25">
      <c r="A39" s="257">
        <v>29</v>
      </c>
      <c r="B39" s="252" t="s">
        <v>75</v>
      </c>
      <c r="C39" s="222" t="s">
        <v>40</v>
      </c>
      <c r="D39" s="223">
        <v>16672</v>
      </c>
      <c r="E39" s="223">
        <v>17000</v>
      </c>
      <c r="F39" s="223">
        <v>19500</v>
      </c>
      <c r="G39" s="253">
        <f>F39/E39*100</f>
        <v>114.70588235294117</v>
      </c>
    </row>
    <row r="40" spans="1:7" s="109" customFormat="1" ht="15.75">
      <c r="A40" s="257"/>
      <c r="B40" s="276" t="s">
        <v>12</v>
      </c>
      <c r="C40" s="264"/>
      <c r="D40" s="103"/>
      <c r="E40" s="103"/>
      <c r="F40" s="103"/>
      <c r="G40" s="103"/>
    </row>
    <row r="41" spans="1:7" s="109" customFormat="1" ht="14.25">
      <c r="A41" s="257">
        <f>A39+1</f>
        <v>30</v>
      </c>
      <c r="B41" s="252" t="s">
        <v>136</v>
      </c>
      <c r="C41" s="222" t="s">
        <v>42</v>
      </c>
      <c r="D41" s="103" t="s">
        <v>135</v>
      </c>
      <c r="E41" s="103">
        <v>260</v>
      </c>
      <c r="F41" s="103">
        <v>277.1</v>
      </c>
      <c r="G41" s="253">
        <f>F41/E41*100</f>
        <v>106.57692307692308</v>
      </c>
    </row>
    <row r="42" spans="1:7" s="109" customFormat="1" ht="14.25">
      <c r="A42" s="257">
        <f>A41+1</f>
        <v>31</v>
      </c>
      <c r="B42" s="244" t="s">
        <v>60</v>
      </c>
      <c r="C42" s="222" t="s">
        <v>42</v>
      </c>
      <c r="D42" s="103">
        <v>6.8</v>
      </c>
      <c r="E42" s="103">
        <v>6</v>
      </c>
      <c r="F42" s="103">
        <v>8.6</v>
      </c>
      <c r="G42" s="253">
        <f>F42/E42*100</f>
        <v>143.33333333333334</v>
      </c>
    </row>
    <row r="43" spans="1:7" s="109" customFormat="1" ht="28.5">
      <c r="A43" s="257">
        <f>A42+1</f>
        <v>32</v>
      </c>
      <c r="B43" s="252" t="s">
        <v>8</v>
      </c>
      <c r="C43" s="222" t="s">
        <v>43</v>
      </c>
      <c r="D43" s="464">
        <v>74.3</v>
      </c>
      <c r="E43" s="253">
        <v>74.3</v>
      </c>
      <c r="F43" s="464">
        <v>79.2</v>
      </c>
      <c r="G43" s="253">
        <f>F43/E43*100</f>
        <v>106.5948855989233</v>
      </c>
    </row>
    <row r="44" spans="1:7" s="109" customFormat="1" ht="14.25">
      <c r="A44" s="257">
        <v>33</v>
      </c>
      <c r="B44" s="252" t="s">
        <v>9</v>
      </c>
      <c r="C44" s="222" t="s">
        <v>44</v>
      </c>
      <c r="D44" s="413">
        <v>3500</v>
      </c>
      <c r="E44" s="103">
        <v>3500</v>
      </c>
      <c r="F44" s="413">
        <v>3500</v>
      </c>
      <c r="G44" s="253">
        <f>F44/E44*100</f>
        <v>100</v>
      </c>
    </row>
    <row r="45" spans="1:7" s="109" customFormat="1" ht="14.25">
      <c r="A45" s="257">
        <v>34</v>
      </c>
      <c r="B45" s="252" t="s">
        <v>13</v>
      </c>
      <c r="C45" s="222" t="s">
        <v>40</v>
      </c>
      <c r="D45" s="103">
        <v>14300</v>
      </c>
      <c r="E45" s="103">
        <v>17000</v>
      </c>
      <c r="F45" s="103">
        <v>17000</v>
      </c>
      <c r="G45" s="253">
        <f>F45/E45*100</f>
        <v>100</v>
      </c>
    </row>
    <row r="46" spans="1:7" s="109" customFormat="1" ht="15.75">
      <c r="A46" s="279"/>
      <c r="B46" s="280" t="s">
        <v>18</v>
      </c>
      <c r="C46" s="264"/>
      <c r="D46" s="103"/>
      <c r="E46" s="103"/>
      <c r="F46" s="103"/>
      <c r="G46" s="103"/>
    </row>
    <row r="47" spans="1:7" s="109" customFormat="1" ht="14.25">
      <c r="A47" s="279">
        <f>A45+1</f>
        <v>35</v>
      </c>
      <c r="B47" s="244" t="s">
        <v>19</v>
      </c>
      <c r="C47" s="222" t="s">
        <v>44</v>
      </c>
      <c r="D47" s="103">
        <v>326</v>
      </c>
      <c r="E47" s="103">
        <v>600</v>
      </c>
      <c r="F47" s="103">
        <v>620</v>
      </c>
      <c r="G47" s="103">
        <f>F47/E47*100</f>
        <v>103.33333333333334</v>
      </c>
    </row>
    <row r="48" spans="1:12" s="109" customFormat="1" ht="14.25">
      <c r="A48" s="279">
        <f>A47+1</f>
        <v>36</v>
      </c>
      <c r="B48" s="244" t="s">
        <v>20</v>
      </c>
      <c r="C48" s="222" t="s">
        <v>39</v>
      </c>
      <c r="D48" s="212">
        <v>0.3</v>
      </c>
      <c r="E48" s="103">
        <v>0.4</v>
      </c>
      <c r="F48" s="212">
        <v>0.4</v>
      </c>
      <c r="G48" s="103">
        <v>100</v>
      </c>
      <c r="L48" s="110"/>
    </row>
    <row r="49" spans="1:12" s="109" customFormat="1" ht="14.25">
      <c r="A49" s="279">
        <v>37</v>
      </c>
      <c r="B49" s="244" t="s">
        <v>9</v>
      </c>
      <c r="C49" s="222" t="s">
        <v>44</v>
      </c>
      <c r="D49" s="212">
        <v>38</v>
      </c>
      <c r="E49" s="103">
        <v>0</v>
      </c>
      <c r="F49" s="212">
        <v>0</v>
      </c>
      <c r="G49" s="103">
        <v>100</v>
      </c>
      <c r="L49" s="110"/>
    </row>
    <row r="50" spans="1:12" s="109" customFormat="1" ht="15.75">
      <c r="A50" s="279">
        <v>38</v>
      </c>
      <c r="B50" s="244" t="s">
        <v>60</v>
      </c>
      <c r="C50" s="222" t="s">
        <v>39</v>
      </c>
      <c r="D50" s="212">
        <v>0</v>
      </c>
      <c r="E50" s="297">
        <v>38</v>
      </c>
      <c r="F50" s="212">
        <v>38</v>
      </c>
      <c r="G50" s="103">
        <v>100</v>
      </c>
      <c r="L50" s="110"/>
    </row>
    <row r="51" spans="1:12" s="109" customFormat="1" ht="14.25">
      <c r="A51" s="279">
        <v>39</v>
      </c>
      <c r="B51" s="252" t="s">
        <v>75</v>
      </c>
      <c r="C51" s="222" t="s">
        <v>40</v>
      </c>
      <c r="D51" s="103">
        <v>14300</v>
      </c>
      <c r="E51" s="103">
        <v>17185</v>
      </c>
      <c r="F51" s="103">
        <v>17185</v>
      </c>
      <c r="G51" s="103">
        <f aca="true" t="shared" si="1" ref="G51:G57">F51/E51*100</f>
        <v>100</v>
      </c>
      <c r="L51" s="110"/>
    </row>
    <row r="52" spans="1:12" s="109" customFormat="1" ht="30.75">
      <c r="A52" s="240"/>
      <c r="B52" s="276" t="s">
        <v>21</v>
      </c>
      <c r="C52" s="222"/>
      <c r="D52" s="216"/>
      <c r="E52" s="216"/>
      <c r="F52" s="216"/>
      <c r="G52" s="103"/>
      <c r="L52" s="110"/>
    </row>
    <row r="53" spans="1:12" s="109" customFormat="1" ht="14.25">
      <c r="A53" s="240">
        <f>A51+1</f>
        <v>40</v>
      </c>
      <c r="B53" s="244" t="s">
        <v>22</v>
      </c>
      <c r="C53" s="222" t="s">
        <v>42</v>
      </c>
      <c r="D53" s="103">
        <v>443.7</v>
      </c>
      <c r="E53" s="103">
        <v>466.9</v>
      </c>
      <c r="F53" s="103">
        <v>483.7</v>
      </c>
      <c r="G53" s="253">
        <f t="shared" si="1"/>
        <v>103.59820089955024</v>
      </c>
      <c r="L53" s="110"/>
    </row>
    <row r="54" spans="1:13" s="109" customFormat="1" ht="14.25">
      <c r="A54" s="279">
        <f>A53+1</f>
        <v>41</v>
      </c>
      <c r="B54" s="244" t="s">
        <v>23</v>
      </c>
      <c r="C54" s="222" t="s">
        <v>42</v>
      </c>
      <c r="D54" s="103">
        <v>106.1</v>
      </c>
      <c r="E54" s="103">
        <v>109.4</v>
      </c>
      <c r="F54" s="103">
        <v>98.1</v>
      </c>
      <c r="G54" s="253">
        <f t="shared" si="1"/>
        <v>89.67093235831808</v>
      </c>
      <c r="L54" s="110"/>
      <c r="M54" s="109" t="s">
        <v>135</v>
      </c>
    </row>
    <row r="55" spans="1:7" s="109" customFormat="1" ht="14.25">
      <c r="A55" s="279">
        <f>A54+1</f>
        <v>42</v>
      </c>
      <c r="B55" s="244" t="s">
        <v>24</v>
      </c>
      <c r="C55" s="222" t="s">
        <v>42</v>
      </c>
      <c r="D55" s="103">
        <v>15.5</v>
      </c>
      <c r="E55" s="457">
        <v>15.5</v>
      </c>
      <c r="F55" s="103">
        <v>15.5</v>
      </c>
      <c r="G55" s="253">
        <f t="shared" si="1"/>
        <v>100</v>
      </c>
    </row>
    <row r="56" spans="1:12" s="109" customFormat="1" ht="14.25">
      <c r="A56" s="279">
        <f>A55+1</f>
        <v>43</v>
      </c>
      <c r="B56" s="244" t="s">
        <v>9</v>
      </c>
      <c r="C56" s="222" t="s">
        <v>44</v>
      </c>
      <c r="D56" s="103">
        <v>1170</v>
      </c>
      <c r="E56" s="218">
        <v>1170</v>
      </c>
      <c r="F56" s="103">
        <v>1170</v>
      </c>
      <c r="G56" s="253">
        <f t="shared" si="1"/>
        <v>100</v>
      </c>
      <c r="L56" s="282"/>
    </row>
    <row r="57" spans="1:7" s="109" customFormat="1" ht="14.25">
      <c r="A57" s="279">
        <f>A56+1</f>
        <v>44</v>
      </c>
      <c r="B57" s="244" t="s">
        <v>16</v>
      </c>
      <c r="C57" s="222" t="s">
        <v>40</v>
      </c>
      <c r="D57" s="103">
        <v>14233</v>
      </c>
      <c r="E57" s="218">
        <v>16920</v>
      </c>
      <c r="F57" s="103">
        <v>16920</v>
      </c>
      <c r="G57" s="253">
        <f t="shared" si="1"/>
        <v>100</v>
      </c>
    </row>
    <row r="58" spans="1:7" s="109" customFormat="1" ht="15.75">
      <c r="A58" s="279"/>
      <c r="B58" s="283" t="s">
        <v>25</v>
      </c>
      <c r="C58" s="264"/>
      <c r="D58" s="103"/>
      <c r="E58" s="103"/>
      <c r="F58" s="103"/>
      <c r="G58" s="103"/>
    </row>
    <row r="59" spans="1:12" s="109" customFormat="1" ht="57">
      <c r="A59" s="279">
        <f>A57+1</f>
        <v>45</v>
      </c>
      <c r="B59" s="252" t="s">
        <v>86</v>
      </c>
      <c r="C59" s="222" t="s">
        <v>42</v>
      </c>
      <c r="D59" s="103">
        <v>561.6</v>
      </c>
      <c r="E59" s="103">
        <v>740</v>
      </c>
      <c r="F59" s="103">
        <v>750</v>
      </c>
      <c r="G59" s="253">
        <f>F59/E59*100</f>
        <v>101.35135135135135</v>
      </c>
      <c r="L59" s="113"/>
    </row>
    <row r="60" spans="1:7" s="109" customFormat="1" ht="14.25">
      <c r="A60" s="279">
        <f>A59+1</f>
        <v>46</v>
      </c>
      <c r="B60" s="252" t="s">
        <v>26</v>
      </c>
      <c r="C60" s="222" t="s">
        <v>50</v>
      </c>
      <c r="D60" s="218">
        <v>64</v>
      </c>
      <c r="E60" s="218">
        <v>69</v>
      </c>
      <c r="F60" s="218">
        <v>69</v>
      </c>
      <c r="G60" s="253">
        <f>F60/E60*100</f>
        <v>100</v>
      </c>
    </row>
    <row r="61" spans="1:7" s="109" customFormat="1" ht="85.5">
      <c r="A61" s="279">
        <v>47</v>
      </c>
      <c r="B61" s="252" t="s">
        <v>89</v>
      </c>
      <c r="C61" s="222" t="s">
        <v>38</v>
      </c>
      <c r="D61" s="103">
        <v>15</v>
      </c>
      <c r="E61" s="218">
        <v>15.1</v>
      </c>
      <c r="F61" s="103">
        <v>15.1</v>
      </c>
      <c r="G61" s="253">
        <f>F61/E61*100</f>
        <v>100</v>
      </c>
    </row>
    <row r="62" spans="1:7" s="109" customFormat="1" ht="28.5">
      <c r="A62" s="279">
        <v>48</v>
      </c>
      <c r="B62" s="252" t="s">
        <v>58</v>
      </c>
      <c r="C62" s="222" t="s">
        <v>44</v>
      </c>
      <c r="D62" s="218">
        <v>452</v>
      </c>
      <c r="E62" s="218">
        <v>452</v>
      </c>
      <c r="F62" s="218">
        <v>452</v>
      </c>
      <c r="G62" s="253">
        <f>F62/E62*100</f>
        <v>100</v>
      </c>
    </row>
    <row r="63" spans="1:7" s="109" customFormat="1" ht="14.25">
      <c r="A63" s="279">
        <v>49</v>
      </c>
      <c r="B63" s="252" t="s">
        <v>16</v>
      </c>
      <c r="C63" s="222" t="s">
        <v>40</v>
      </c>
      <c r="D63" s="103">
        <v>14233</v>
      </c>
      <c r="E63" s="218">
        <v>16920</v>
      </c>
      <c r="F63" s="103">
        <v>16920</v>
      </c>
      <c r="G63" s="253">
        <f>F63/E63*100</f>
        <v>100</v>
      </c>
    </row>
    <row r="64" spans="1:7" s="109" customFormat="1" ht="30.75">
      <c r="A64" s="279"/>
      <c r="B64" s="283" t="s">
        <v>33</v>
      </c>
      <c r="C64" s="264"/>
      <c r="D64" s="103"/>
      <c r="E64" s="103"/>
      <c r="F64" s="103"/>
      <c r="G64" s="103"/>
    </row>
    <row r="65" spans="1:15" s="109" customFormat="1" ht="42.75">
      <c r="A65" s="279">
        <f>A63+1</f>
        <v>50</v>
      </c>
      <c r="B65" s="244" t="s">
        <v>79</v>
      </c>
      <c r="C65" s="222" t="s">
        <v>49</v>
      </c>
      <c r="D65" s="103">
        <v>1766.7</v>
      </c>
      <c r="E65" s="103">
        <v>1557.26</v>
      </c>
      <c r="F65" s="103">
        <v>2314</v>
      </c>
      <c r="G65" s="253">
        <f aca="true" t="shared" si="2" ref="G65:G70">F65/E65*100</f>
        <v>148.59432593144368</v>
      </c>
      <c r="L65" s="217"/>
      <c r="M65" s="217"/>
      <c r="N65" s="217"/>
      <c r="O65" s="285"/>
    </row>
    <row r="66" spans="1:15" s="109" customFormat="1" ht="14.25">
      <c r="A66" s="279" t="s">
        <v>189</v>
      </c>
      <c r="B66" s="244" t="s">
        <v>202</v>
      </c>
      <c r="C66" s="222" t="s">
        <v>49</v>
      </c>
      <c r="D66" s="216"/>
      <c r="E66" s="216">
        <v>792.03</v>
      </c>
      <c r="F66" s="216">
        <v>930.3</v>
      </c>
      <c r="G66" s="253">
        <f t="shared" si="2"/>
        <v>117.45767205787658</v>
      </c>
      <c r="L66" s="217"/>
      <c r="M66" s="217"/>
      <c r="N66" s="217"/>
      <c r="O66" s="285"/>
    </row>
    <row r="67" spans="1:15" s="109" customFormat="1" ht="14.25">
      <c r="A67" s="279">
        <v>51</v>
      </c>
      <c r="B67" s="244" t="s">
        <v>90</v>
      </c>
      <c r="C67" s="222" t="s">
        <v>50</v>
      </c>
      <c r="D67" s="216">
        <v>54</v>
      </c>
      <c r="E67" s="216">
        <v>48</v>
      </c>
      <c r="F67" s="216">
        <v>48</v>
      </c>
      <c r="G67" s="253">
        <f t="shared" si="2"/>
        <v>100</v>
      </c>
      <c r="L67" s="217"/>
      <c r="M67" s="217"/>
      <c r="N67" s="217"/>
      <c r="O67" s="285"/>
    </row>
    <row r="68" spans="1:15" s="109" customFormat="1" ht="57">
      <c r="A68" s="279">
        <v>52</v>
      </c>
      <c r="B68" s="244" t="s">
        <v>94</v>
      </c>
      <c r="C68" s="222" t="s">
        <v>38</v>
      </c>
      <c r="D68" s="216">
        <v>37.7</v>
      </c>
      <c r="E68" s="281">
        <v>39.5</v>
      </c>
      <c r="F68" s="216">
        <v>40.2</v>
      </c>
      <c r="G68" s="253">
        <f t="shared" si="2"/>
        <v>101.7721518987342</v>
      </c>
      <c r="L68" s="217"/>
      <c r="M68" s="217"/>
      <c r="N68" s="217"/>
      <c r="O68" s="285"/>
    </row>
    <row r="69" spans="1:15" s="109" customFormat="1" ht="57">
      <c r="A69" s="279">
        <v>53</v>
      </c>
      <c r="B69" s="244" t="s">
        <v>93</v>
      </c>
      <c r="C69" s="222" t="s">
        <v>38</v>
      </c>
      <c r="D69" s="216">
        <v>87.8</v>
      </c>
      <c r="E69" s="281">
        <v>95.6</v>
      </c>
      <c r="F69" s="216">
        <v>95.6</v>
      </c>
      <c r="G69" s="253">
        <f t="shared" si="2"/>
        <v>100</v>
      </c>
      <c r="L69" s="217"/>
      <c r="M69" s="217"/>
      <c r="N69" s="217"/>
      <c r="O69" s="285"/>
    </row>
    <row r="70" spans="1:15" s="109" customFormat="1" ht="76.5">
      <c r="A70" s="279">
        <v>54</v>
      </c>
      <c r="B70" s="244" t="s">
        <v>91</v>
      </c>
      <c r="C70" s="287" t="s">
        <v>92</v>
      </c>
      <c r="D70" s="103">
        <v>68.8</v>
      </c>
      <c r="E70" s="103">
        <v>108</v>
      </c>
      <c r="F70" s="103">
        <v>88</v>
      </c>
      <c r="G70" s="253">
        <f t="shared" si="2"/>
        <v>81.48148148148148</v>
      </c>
      <c r="L70" s="217"/>
      <c r="M70" s="217"/>
      <c r="N70" s="217"/>
      <c r="O70" s="285"/>
    </row>
    <row r="71" spans="1:7" s="109" customFormat="1" ht="15.75">
      <c r="A71" s="240"/>
      <c r="B71" s="241" t="s">
        <v>69</v>
      </c>
      <c r="C71" s="222"/>
      <c r="D71" s="216"/>
      <c r="E71" s="225"/>
      <c r="F71" s="216"/>
      <c r="G71" s="216"/>
    </row>
    <row r="72" spans="1:7" s="109" customFormat="1" ht="46.5">
      <c r="A72" s="240">
        <f>A70+1</f>
        <v>55</v>
      </c>
      <c r="B72" s="220" t="s">
        <v>95</v>
      </c>
      <c r="C72" s="222" t="s">
        <v>44</v>
      </c>
      <c r="D72" s="103">
        <v>0</v>
      </c>
      <c r="E72" s="103">
        <v>0</v>
      </c>
      <c r="F72" s="103">
        <v>0</v>
      </c>
      <c r="G72" s="103">
        <v>0</v>
      </c>
    </row>
    <row r="73" spans="1:7" s="109" customFormat="1" ht="109.5">
      <c r="A73" s="240">
        <v>56</v>
      </c>
      <c r="B73" s="220" t="s">
        <v>97</v>
      </c>
      <c r="C73" s="288" t="s">
        <v>38</v>
      </c>
      <c r="D73" s="103">
        <v>0.97</v>
      </c>
      <c r="E73" s="103">
        <v>1.5</v>
      </c>
      <c r="F73" s="103">
        <v>0.51</v>
      </c>
      <c r="G73" s="253">
        <f aca="true" t="shared" si="3" ref="G73:G78">F73/E73*100</f>
        <v>34</v>
      </c>
    </row>
    <row r="74" spans="1:7" s="109" customFormat="1" ht="62.25">
      <c r="A74" s="240">
        <v>57</v>
      </c>
      <c r="B74" s="220" t="s">
        <v>96</v>
      </c>
      <c r="C74" s="288" t="s">
        <v>38</v>
      </c>
      <c r="D74" s="103">
        <v>6.87</v>
      </c>
      <c r="E74" s="103">
        <v>5</v>
      </c>
      <c r="F74" s="103">
        <v>5</v>
      </c>
      <c r="G74" s="253">
        <f t="shared" si="3"/>
        <v>100</v>
      </c>
    </row>
    <row r="75" spans="1:7" s="109" customFormat="1" ht="93.75">
      <c r="A75" s="240">
        <v>58</v>
      </c>
      <c r="B75" s="220" t="s">
        <v>70</v>
      </c>
      <c r="C75" s="288" t="s">
        <v>98</v>
      </c>
      <c r="D75" s="103">
        <v>167</v>
      </c>
      <c r="E75" s="248">
        <v>167</v>
      </c>
      <c r="F75" s="103">
        <v>160</v>
      </c>
      <c r="G75" s="253">
        <f t="shared" si="3"/>
        <v>95.80838323353294</v>
      </c>
    </row>
    <row r="76" spans="1:7" s="109" customFormat="1" ht="78">
      <c r="A76" s="240">
        <v>59</v>
      </c>
      <c r="B76" s="220" t="s">
        <v>99</v>
      </c>
      <c r="C76" s="288" t="s">
        <v>38</v>
      </c>
      <c r="D76" s="103">
        <v>9.5</v>
      </c>
      <c r="E76" s="103">
        <v>10</v>
      </c>
      <c r="F76" s="103">
        <v>9.6</v>
      </c>
      <c r="G76" s="253">
        <f t="shared" si="3"/>
        <v>96</v>
      </c>
    </row>
    <row r="77" spans="1:7" s="109" customFormat="1" ht="83.25" customHeight="1">
      <c r="A77" s="240">
        <v>60</v>
      </c>
      <c r="B77" s="220" t="s">
        <v>100</v>
      </c>
      <c r="C77" s="288" t="s">
        <v>38</v>
      </c>
      <c r="D77" s="103">
        <v>0.1</v>
      </c>
      <c r="E77" s="103">
        <v>0.5</v>
      </c>
      <c r="F77" s="103">
        <v>0.8</v>
      </c>
      <c r="G77" s="253">
        <f t="shared" si="3"/>
        <v>160</v>
      </c>
    </row>
    <row r="78" spans="1:12" s="109" customFormat="1" ht="65.25" customHeight="1">
      <c r="A78" s="240">
        <v>61</v>
      </c>
      <c r="B78" s="220" t="s">
        <v>101</v>
      </c>
      <c r="C78" s="288" t="s">
        <v>38</v>
      </c>
      <c r="D78" s="103">
        <v>0.1</v>
      </c>
      <c r="E78" s="103">
        <v>0.5</v>
      </c>
      <c r="F78" s="103">
        <v>0.5</v>
      </c>
      <c r="G78" s="253">
        <f t="shared" si="3"/>
        <v>100</v>
      </c>
      <c r="L78" s="289"/>
    </row>
    <row r="79" spans="1:7" s="109" customFormat="1" ht="15.75">
      <c r="A79" s="279"/>
      <c r="B79" s="276" t="s">
        <v>57</v>
      </c>
      <c r="C79" s="222"/>
      <c r="D79" s="291"/>
      <c r="E79" s="291"/>
      <c r="F79" s="291"/>
      <c r="G79" s="291"/>
    </row>
    <row r="80" spans="1:7" s="109" customFormat="1" ht="14.25">
      <c r="A80" s="279">
        <v>62</v>
      </c>
      <c r="B80" s="244" t="s">
        <v>23</v>
      </c>
      <c r="C80" s="222" t="s">
        <v>43</v>
      </c>
      <c r="D80" s="103">
        <v>409.3</v>
      </c>
      <c r="E80" s="103">
        <v>400</v>
      </c>
      <c r="F80" s="103">
        <v>338</v>
      </c>
      <c r="G80" s="246">
        <f aca="true" t="shared" si="4" ref="G80:G85">F80/E80*100</f>
        <v>84.5</v>
      </c>
    </row>
    <row r="81" spans="1:7" s="109" customFormat="1" ht="15.75">
      <c r="A81" s="279">
        <f>A80+1</f>
        <v>63</v>
      </c>
      <c r="B81" s="244" t="s">
        <v>9</v>
      </c>
      <c r="C81" s="222" t="s">
        <v>44</v>
      </c>
      <c r="D81" s="103">
        <v>164</v>
      </c>
      <c r="E81" s="248">
        <v>167</v>
      </c>
      <c r="F81" s="103">
        <v>167</v>
      </c>
      <c r="G81" s="225">
        <f t="shared" si="4"/>
        <v>100</v>
      </c>
    </row>
    <row r="82" spans="1:12" s="109" customFormat="1" ht="15.75">
      <c r="A82" s="279">
        <f>A81+1</f>
        <v>64</v>
      </c>
      <c r="B82" s="244" t="s">
        <v>16</v>
      </c>
      <c r="C82" s="222" t="s">
        <v>40</v>
      </c>
      <c r="D82" s="103">
        <v>20507.5</v>
      </c>
      <c r="E82" s="248">
        <v>22746</v>
      </c>
      <c r="F82" s="103">
        <v>22746</v>
      </c>
      <c r="G82" s="246">
        <f t="shared" si="4"/>
        <v>100</v>
      </c>
      <c r="H82" s="218">
        <v>11585</v>
      </c>
      <c r="L82" s="110"/>
    </row>
    <row r="83" spans="1:12" s="109" customFormat="1" ht="28.5">
      <c r="A83" s="279">
        <v>65</v>
      </c>
      <c r="B83" s="292" t="s">
        <v>137</v>
      </c>
      <c r="C83" s="444" t="s">
        <v>138</v>
      </c>
      <c r="D83" s="103">
        <v>86.4</v>
      </c>
      <c r="E83" s="248">
        <v>100</v>
      </c>
      <c r="F83" s="103">
        <v>100</v>
      </c>
      <c r="G83" s="253">
        <f t="shared" si="4"/>
        <v>100</v>
      </c>
      <c r="H83" s="217"/>
      <c r="L83" s="110"/>
    </row>
    <row r="84" spans="1:12" s="109" customFormat="1" ht="15.75">
      <c r="A84" s="279">
        <v>66</v>
      </c>
      <c r="B84" s="292" t="s">
        <v>139</v>
      </c>
      <c r="C84" s="445"/>
      <c r="D84" s="103">
        <v>100</v>
      </c>
      <c r="E84" s="248">
        <v>100</v>
      </c>
      <c r="F84" s="103">
        <v>100</v>
      </c>
      <c r="G84" s="253">
        <f t="shared" si="4"/>
        <v>100</v>
      </c>
      <c r="H84" s="217"/>
      <c r="L84" s="110"/>
    </row>
    <row r="85" spans="1:14" s="109" customFormat="1" ht="71.25">
      <c r="A85" s="279">
        <v>67</v>
      </c>
      <c r="B85" s="293" t="s">
        <v>81</v>
      </c>
      <c r="C85" s="264" t="s">
        <v>38</v>
      </c>
      <c r="D85" s="225">
        <v>80</v>
      </c>
      <c r="E85" s="225">
        <v>80</v>
      </c>
      <c r="F85" s="225">
        <v>97.1</v>
      </c>
      <c r="G85" s="246">
        <f t="shared" si="4"/>
        <v>121.37499999999999</v>
      </c>
      <c r="N85" s="109" t="s">
        <v>135</v>
      </c>
    </row>
    <row r="86" spans="1:7" s="109" customFormat="1" ht="15.75">
      <c r="A86" s="279"/>
      <c r="B86" s="283" t="s">
        <v>56</v>
      </c>
      <c r="C86" s="264"/>
      <c r="D86" s="103"/>
      <c r="E86" s="248"/>
      <c r="F86" s="103"/>
      <c r="G86" s="103"/>
    </row>
    <row r="87" spans="1:7" s="109" customFormat="1" ht="42.75">
      <c r="A87" s="279">
        <f>A85+1</f>
        <v>68</v>
      </c>
      <c r="B87" s="252" t="s">
        <v>102</v>
      </c>
      <c r="C87" s="419" t="s">
        <v>38</v>
      </c>
      <c r="D87" s="218">
        <v>71.9</v>
      </c>
      <c r="E87" s="218">
        <v>69.3</v>
      </c>
      <c r="F87" s="218">
        <v>69.3</v>
      </c>
      <c r="G87" s="305">
        <f>F87/E87*100</f>
        <v>100</v>
      </c>
    </row>
    <row r="88" spans="1:7" s="109" customFormat="1" ht="52.5" customHeight="1">
      <c r="A88" s="279">
        <f>A87+1</f>
        <v>69</v>
      </c>
      <c r="B88" s="220" t="s">
        <v>103</v>
      </c>
      <c r="C88" s="288" t="s">
        <v>38</v>
      </c>
      <c r="D88" s="218">
        <v>45.2</v>
      </c>
      <c r="E88" s="218">
        <v>49.3</v>
      </c>
      <c r="F88" s="218">
        <v>49.3</v>
      </c>
      <c r="G88" s="305">
        <f>F88/E88*100</f>
        <v>100</v>
      </c>
    </row>
    <row r="89" spans="1:7" s="109" customFormat="1" ht="57">
      <c r="A89" s="279">
        <f>A88+1</f>
        <v>70</v>
      </c>
      <c r="B89" s="252" t="s">
        <v>71</v>
      </c>
      <c r="C89" s="419" t="s">
        <v>38</v>
      </c>
      <c r="D89" s="103">
        <v>0</v>
      </c>
      <c r="E89" s="103">
        <v>0</v>
      </c>
      <c r="F89" s="103">
        <v>0</v>
      </c>
      <c r="G89" s="305">
        <v>0</v>
      </c>
    </row>
    <row r="90" spans="1:7" s="109" customFormat="1" ht="42.75">
      <c r="A90" s="279">
        <v>71</v>
      </c>
      <c r="B90" s="244" t="s">
        <v>80</v>
      </c>
      <c r="C90" s="222" t="s">
        <v>40</v>
      </c>
      <c r="D90" s="103">
        <v>26244</v>
      </c>
      <c r="E90" s="103">
        <v>28200</v>
      </c>
      <c r="F90" s="103">
        <v>28416</v>
      </c>
      <c r="G90" s="305">
        <f>F90/E90*100</f>
        <v>100.76595744680851</v>
      </c>
    </row>
    <row r="91" spans="1:7" s="109" customFormat="1" ht="15.75">
      <c r="A91" s="279"/>
      <c r="B91" s="276" t="s">
        <v>29</v>
      </c>
      <c r="C91" s="222"/>
      <c r="D91" s="103"/>
      <c r="E91" s="103"/>
      <c r="F91" s="103"/>
      <c r="G91" s="103"/>
    </row>
    <row r="92" spans="1:7" s="109" customFormat="1" ht="28.5">
      <c r="A92" s="279">
        <f>A90+1</f>
        <v>72</v>
      </c>
      <c r="B92" s="244" t="s">
        <v>55</v>
      </c>
      <c r="C92" s="446" t="s">
        <v>44</v>
      </c>
      <c r="D92" s="103">
        <v>15.8</v>
      </c>
      <c r="E92" s="103">
        <v>0</v>
      </c>
      <c r="F92" s="103">
        <v>22.2</v>
      </c>
      <c r="G92" s="103">
        <v>122.2</v>
      </c>
    </row>
    <row r="93" spans="1:7" s="109" customFormat="1" ht="28.5">
      <c r="A93" s="279">
        <f>A92+1</f>
        <v>73</v>
      </c>
      <c r="B93" s="244" t="s">
        <v>30</v>
      </c>
      <c r="C93" s="447"/>
      <c r="D93" s="103">
        <v>0</v>
      </c>
      <c r="E93" s="103">
        <v>0</v>
      </c>
      <c r="F93" s="103">
        <v>0</v>
      </c>
      <c r="G93" s="103">
        <v>0</v>
      </c>
    </row>
    <row r="94" spans="1:7" s="109" customFormat="1" ht="48" customHeight="1" thickBot="1">
      <c r="A94" s="279">
        <v>74</v>
      </c>
      <c r="B94" s="220" t="s">
        <v>104</v>
      </c>
      <c r="C94" s="448"/>
      <c r="D94" s="103">
        <v>155</v>
      </c>
      <c r="E94" s="103">
        <v>137.4</v>
      </c>
      <c r="F94" s="103">
        <v>109.9</v>
      </c>
      <c r="G94" s="253">
        <f>F94/E94*100</f>
        <v>79.98544395924309</v>
      </c>
    </row>
    <row r="95" spans="1:7" s="109" customFormat="1" ht="51" customHeight="1">
      <c r="A95" s="279">
        <v>75</v>
      </c>
      <c r="B95" s="220" t="s">
        <v>140</v>
      </c>
      <c r="C95" s="420"/>
      <c r="D95" s="218">
        <v>66.4</v>
      </c>
      <c r="E95" s="218">
        <v>64.7</v>
      </c>
      <c r="F95" s="218">
        <v>66.4</v>
      </c>
      <c r="G95" s="253">
        <f>F95/E95*100</f>
        <v>102.6275115919629</v>
      </c>
    </row>
    <row r="96" spans="1:8" s="109" customFormat="1" ht="14.25">
      <c r="A96" s="279">
        <v>76</v>
      </c>
      <c r="B96" s="252" t="s">
        <v>75</v>
      </c>
      <c r="C96" s="222" t="s">
        <v>40</v>
      </c>
      <c r="D96" s="218">
        <v>31068.9</v>
      </c>
      <c r="E96" s="218">
        <v>31772.2</v>
      </c>
      <c r="F96" s="218">
        <v>31772.2</v>
      </c>
      <c r="G96" s="253">
        <f>F96/E96*100</f>
        <v>100</v>
      </c>
      <c r="H96" s="103">
        <v>24680</v>
      </c>
    </row>
    <row r="97" spans="1:7" s="109" customFormat="1" ht="15.75">
      <c r="A97" s="279"/>
      <c r="B97" s="276" t="s">
        <v>31</v>
      </c>
      <c r="C97" s="264"/>
      <c r="D97" s="103"/>
      <c r="E97" s="103"/>
      <c r="F97" s="103"/>
      <c r="G97" s="103"/>
    </row>
    <row r="98" spans="1:12" s="109" customFormat="1" ht="42.75">
      <c r="A98" s="279">
        <f>A96+1</f>
        <v>77</v>
      </c>
      <c r="B98" s="221" t="s">
        <v>76</v>
      </c>
      <c r="C98" s="222" t="s">
        <v>38</v>
      </c>
      <c r="D98" s="224">
        <v>25.5</v>
      </c>
      <c r="E98" s="224">
        <v>27</v>
      </c>
      <c r="F98" s="224">
        <v>27.01</v>
      </c>
      <c r="G98" s="212">
        <f aca="true" t="shared" si="5" ref="G98:G105">F98/E98*100</f>
        <v>100.03703703703704</v>
      </c>
      <c r="L98" s="111"/>
    </row>
    <row r="99" spans="1:12" s="109" customFormat="1" ht="71.25">
      <c r="A99" s="279">
        <v>78</v>
      </c>
      <c r="B99" s="221" t="s">
        <v>141</v>
      </c>
      <c r="C99" s="222" t="s">
        <v>38</v>
      </c>
      <c r="D99" s="224">
        <v>5</v>
      </c>
      <c r="E99" s="224">
        <v>5</v>
      </c>
      <c r="F99" s="224">
        <v>5</v>
      </c>
      <c r="G99" s="212">
        <f t="shared" si="5"/>
        <v>100</v>
      </c>
      <c r="L99" s="111"/>
    </row>
    <row r="100" spans="1:12" s="109" customFormat="1" ht="15.75">
      <c r="A100" s="279" t="s">
        <v>203</v>
      </c>
      <c r="B100" s="221" t="s">
        <v>142</v>
      </c>
      <c r="C100" s="222" t="s">
        <v>38</v>
      </c>
      <c r="D100" s="224">
        <v>25</v>
      </c>
      <c r="E100" s="224">
        <v>25</v>
      </c>
      <c r="F100" s="224">
        <v>25</v>
      </c>
      <c r="G100" s="212">
        <f t="shared" si="5"/>
        <v>100</v>
      </c>
      <c r="L100" s="111"/>
    </row>
    <row r="101" spans="1:12" s="109" customFormat="1" ht="15.75">
      <c r="A101" s="279">
        <v>79</v>
      </c>
      <c r="B101" s="221" t="s">
        <v>143</v>
      </c>
      <c r="C101" s="222" t="s">
        <v>46</v>
      </c>
      <c r="D101" s="224">
        <v>43.5</v>
      </c>
      <c r="E101" s="224">
        <v>43.5</v>
      </c>
      <c r="F101" s="224">
        <v>43.5</v>
      </c>
      <c r="G101" s="212">
        <f t="shared" si="5"/>
        <v>100</v>
      </c>
      <c r="L101" s="111"/>
    </row>
    <row r="102" spans="1:12" s="109" customFormat="1" ht="28.5">
      <c r="A102" s="279">
        <v>80</v>
      </c>
      <c r="B102" s="221" t="s">
        <v>144</v>
      </c>
      <c r="C102" s="222" t="s">
        <v>46</v>
      </c>
      <c r="D102" s="224">
        <v>36.6</v>
      </c>
      <c r="E102" s="224">
        <v>36.6</v>
      </c>
      <c r="F102" s="224">
        <v>36.6</v>
      </c>
      <c r="G102" s="212">
        <f t="shared" si="5"/>
        <v>100</v>
      </c>
      <c r="L102" s="111"/>
    </row>
    <row r="103" spans="1:12" s="109" customFormat="1" ht="15.75">
      <c r="A103" s="279">
        <f>A102+1</f>
        <v>81</v>
      </c>
      <c r="B103" s="244" t="s">
        <v>23</v>
      </c>
      <c r="C103" s="222" t="s">
        <v>43</v>
      </c>
      <c r="D103" s="224">
        <v>30</v>
      </c>
      <c r="E103" s="224">
        <v>0</v>
      </c>
      <c r="F103" s="224">
        <v>0</v>
      </c>
      <c r="G103" s="212">
        <v>0</v>
      </c>
      <c r="L103" s="111"/>
    </row>
    <row r="104" spans="1:12" s="109" customFormat="1" ht="15.75">
      <c r="A104" s="279">
        <v>80</v>
      </c>
      <c r="B104" s="244" t="s">
        <v>9</v>
      </c>
      <c r="C104" s="222" t="s">
        <v>44</v>
      </c>
      <c r="D104" s="224">
        <v>73</v>
      </c>
      <c r="E104" s="224">
        <v>73</v>
      </c>
      <c r="F104" s="224">
        <v>73</v>
      </c>
      <c r="G104" s="212">
        <f t="shared" si="5"/>
        <v>100</v>
      </c>
      <c r="L104" s="111"/>
    </row>
    <row r="105" spans="1:7" s="109" customFormat="1" ht="14.25">
      <c r="A105" s="279">
        <v>81</v>
      </c>
      <c r="B105" s="292" t="s">
        <v>16</v>
      </c>
      <c r="C105" s="264" t="s">
        <v>40</v>
      </c>
      <c r="D105" s="103">
        <v>14300</v>
      </c>
      <c r="E105" s="103">
        <v>17500</v>
      </c>
      <c r="F105" s="103">
        <v>17566</v>
      </c>
      <c r="G105" s="212">
        <f t="shared" si="5"/>
        <v>100.37714285714286</v>
      </c>
    </row>
    <row r="106" spans="1:7" s="109" customFormat="1" ht="15.75">
      <c r="A106" s="279"/>
      <c r="B106" s="276" t="s">
        <v>27</v>
      </c>
      <c r="C106" s="222"/>
      <c r="D106" s="103"/>
      <c r="E106" s="103"/>
      <c r="F106" s="103"/>
      <c r="G106" s="212"/>
    </row>
    <row r="107" spans="1:12" s="109" customFormat="1" ht="60.75" customHeight="1">
      <c r="A107" s="279">
        <v>82</v>
      </c>
      <c r="B107" s="300" t="s">
        <v>88</v>
      </c>
      <c r="C107" s="222"/>
      <c r="D107" s="230">
        <v>5.5</v>
      </c>
      <c r="E107" s="230">
        <v>3</v>
      </c>
      <c r="F107" s="230">
        <v>3</v>
      </c>
      <c r="G107" s="465">
        <f>F107/E107*100</f>
        <v>100</v>
      </c>
      <c r="H107" s="230">
        <v>4.8</v>
      </c>
      <c r="I107" s="230">
        <v>4.8</v>
      </c>
      <c r="J107" s="230">
        <v>4.8</v>
      </c>
      <c r="K107" s="301">
        <v>4.8</v>
      </c>
      <c r="L107" s="111"/>
    </row>
    <row r="108" spans="1:12" s="109" customFormat="1" ht="15.75">
      <c r="A108" s="279">
        <v>83</v>
      </c>
      <c r="B108" s="244" t="s">
        <v>23</v>
      </c>
      <c r="C108" s="222" t="s">
        <v>42</v>
      </c>
      <c r="D108" s="225">
        <v>3.5</v>
      </c>
      <c r="E108" s="225">
        <v>2.7</v>
      </c>
      <c r="F108" s="225">
        <v>2.7</v>
      </c>
      <c r="G108" s="465">
        <f>F108/E108*100</f>
        <v>100</v>
      </c>
      <c r="L108" s="111"/>
    </row>
    <row r="109" spans="1:12" s="109" customFormat="1" ht="71.25">
      <c r="A109" s="279">
        <v>84</v>
      </c>
      <c r="B109" s="244" t="s">
        <v>118</v>
      </c>
      <c r="C109" s="222" t="s">
        <v>38</v>
      </c>
      <c r="D109" s="225">
        <v>0.5</v>
      </c>
      <c r="E109" s="225">
        <v>0.5</v>
      </c>
      <c r="F109" s="225">
        <v>0.5</v>
      </c>
      <c r="G109" s="465">
        <f>F109/E109*100</f>
        <v>100</v>
      </c>
      <c r="L109" s="111"/>
    </row>
    <row r="110" spans="1:12" s="109" customFormat="1" ht="15.75">
      <c r="A110" s="279">
        <v>85</v>
      </c>
      <c r="B110" s="244" t="s">
        <v>9</v>
      </c>
      <c r="C110" s="222" t="s">
        <v>44</v>
      </c>
      <c r="D110" s="225">
        <v>70</v>
      </c>
      <c r="E110" s="103">
        <v>66</v>
      </c>
      <c r="F110" s="225">
        <v>66</v>
      </c>
      <c r="G110" s="465">
        <f>F110/E110*100</f>
        <v>100</v>
      </c>
      <c r="L110" s="111"/>
    </row>
    <row r="111" spans="1:12" s="109" customFormat="1" ht="15.75">
      <c r="A111" s="279">
        <v>86</v>
      </c>
      <c r="B111" s="244" t="s">
        <v>16</v>
      </c>
      <c r="C111" s="222" t="s">
        <v>40</v>
      </c>
      <c r="D111" s="225">
        <v>20892</v>
      </c>
      <c r="E111" s="225">
        <v>19693</v>
      </c>
      <c r="F111" s="225">
        <v>19694</v>
      </c>
      <c r="G111" s="465">
        <f>F111/E111*100</f>
        <v>100.00507794647844</v>
      </c>
      <c r="L111" s="111"/>
    </row>
    <row r="112" spans="1:12" s="109" customFormat="1" ht="30.75">
      <c r="A112" s="279"/>
      <c r="B112" s="280" t="s">
        <v>28</v>
      </c>
      <c r="C112" s="264"/>
      <c r="D112" s="103"/>
      <c r="E112" s="103"/>
      <c r="F112" s="103"/>
      <c r="G112" s="103"/>
      <c r="L112" s="111"/>
    </row>
    <row r="113" spans="1:7" s="109" customFormat="1" ht="30.75">
      <c r="A113" s="279">
        <v>87</v>
      </c>
      <c r="B113" s="220" t="s">
        <v>105</v>
      </c>
      <c r="C113" s="288"/>
      <c r="D113" s="225">
        <v>11.19</v>
      </c>
      <c r="E113" s="225">
        <v>11.19</v>
      </c>
      <c r="F113" s="225">
        <v>3.01</v>
      </c>
      <c r="G113" s="246" t="s">
        <v>175</v>
      </c>
    </row>
    <row r="114" spans="1:12" s="109" customFormat="1" ht="24" customHeight="1">
      <c r="A114" s="279"/>
      <c r="B114" s="220" t="s">
        <v>106</v>
      </c>
      <c r="C114" s="449" t="s">
        <v>107</v>
      </c>
      <c r="D114" s="108">
        <v>1.07</v>
      </c>
      <c r="E114" s="108">
        <v>1.07</v>
      </c>
      <c r="F114" s="108">
        <v>0.7</v>
      </c>
      <c r="G114" s="246" t="s">
        <v>176</v>
      </c>
      <c r="L114" s="111"/>
    </row>
    <row r="115" spans="1:12" s="109" customFormat="1" ht="30.75">
      <c r="A115" s="279"/>
      <c r="B115" s="220" t="s">
        <v>108</v>
      </c>
      <c r="C115" s="450"/>
      <c r="D115" s="108">
        <v>0</v>
      </c>
      <c r="E115" s="108">
        <v>0</v>
      </c>
      <c r="F115" s="108">
        <v>0.74</v>
      </c>
      <c r="G115" s="225">
        <v>0</v>
      </c>
      <c r="L115" s="111"/>
    </row>
    <row r="116" spans="1:12" s="109" customFormat="1" ht="15.75">
      <c r="A116" s="279"/>
      <c r="B116" s="220" t="s">
        <v>109</v>
      </c>
      <c r="C116" s="450"/>
      <c r="D116" s="108">
        <v>8.02</v>
      </c>
      <c r="E116" s="108">
        <v>8.02</v>
      </c>
      <c r="F116" s="108">
        <v>0.57</v>
      </c>
      <c r="G116" s="246" t="s">
        <v>177</v>
      </c>
      <c r="L116" s="111"/>
    </row>
    <row r="117" spans="1:12" s="109" customFormat="1" ht="30.75">
      <c r="A117" s="279"/>
      <c r="B117" s="220" t="s">
        <v>110</v>
      </c>
      <c r="C117" s="451"/>
      <c r="D117" s="108">
        <v>2.1</v>
      </c>
      <c r="E117" s="108">
        <v>2.1</v>
      </c>
      <c r="F117" s="108">
        <v>1</v>
      </c>
      <c r="G117" s="246" t="s">
        <v>178</v>
      </c>
      <c r="L117" s="111"/>
    </row>
    <row r="118" spans="1:12" s="109" customFormat="1" ht="141">
      <c r="A118" s="279">
        <f>A113+1</f>
        <v>88</v>
      </c>
      <c r="B118" s="220" t="s">
        <v>111</v>
      </c>
      <c r="C118" s="288" t="s">
        <v>38</v>
      </c>
      <c r="D118" s="108">
        <v>0</v>
      </c>
      <c r="E118" s="108">
        <v>0</v>
      </c>
      <c r="F118" s="108">
        <v>0</v>
      </c>
      <c r="G118" s="225">
        <v>0</v>
      </c>
      <c r="L118" s="111"/>
    </row>
    <row r="119" spans="1:12" s="109" customFormat="1" ht="15.75">
      <c r="A119" s="279">
        <v>89</v>
      </c>
      <c r="B119" s="302" t="s">
        <v>9</v>
      </c>
      <c r="C119" s="288" t="s">
        <v>44</v>
      </c>
      <c r="D119" s="108">
        <v>2</v>
      </c>
      <c r="E119" s="108">
        <v>2</v>
      </c>
      <c r="F119" s="108">
        <v>2</v>
      </c>
      <c r="G119" s="225">
        <f>F119/E119*100</f>
        <v>100</v>
      </c>
      <c r="L119" s="111"/>
    </row>
    <row r="120" spans="1:12" s="109" customFormat="1" ht="15.75">
      <c r="A120" s="279">
        <v>90</v>
      </c>
      <c r="B120" s="302" t="s">
        <v>16</v>
      </c>
      <c r="C120" s="288" t="s">
        <v>112</v>
      </c>
      <c r="D120" s="108">
        <v>19265</v>
      </c>
      <c r="E120" s="108">
        <v>20000</v>
      </c>
      <c r="F120" s="108">
        <v>20000</v>
      </c>
      <c r="G120" s="246">
        <f>F120/E120*100</f>
        <v>100</v>
      </c>
      <c r="L120" s="111"/>
    </row>
    <row r="121" spans="1:7" s="109" customFormat="1" ht="15.75">
      <c r="A121" s="279"/>
      <c r="B121" s="283" t="s">
        <v>14</v>
      </c>
      <c r="C121" s="264"/>
      <c r="D121" s="103"/>
      <c r="E121" s="103"/>
      <c r="F121" s="103"/>
      <c r="G121" s="103"/>
    </row>
    <row r="122" spans="1:7" s="109" customFormat="1" ht="14.25">
      <c r="A122" s="279">
        <v>91</v>
      </c>
      <c r="B122" s="244" t="s">
        <v>15</v>
      </c>
      <c r="C122" s="222" t="s">
        <v>42</v>
      </c>
      <c r="D122" s="103">
        <v>42.8</v>
      </c>
      <c r="E122" s="103">
        <v>43</v>
      </c>
      <c r="F122" s="103">
        <v>8.7</v>
      </c>
      <c r="G122" s="253">
        <f>F122/E122*100</f>
        <v>20.23255813953488</v>
      </c>
    </row>
    <row r="123" spans="1:7" s="109" customFormat="1" ht="28.5">
      <c r="A123" s="279">
        <v>92</v>
      </c>
      <c r="B123" s="252" t="s">
        <v>82</v>
      </c>
      <c r="C123" s="222" t="s">
        <v>45</v>
      </c>
      <c r="D123" s="304">
        <v>22.7</v>
      </c>
      <c r="E123" s="304">
        <v>23.1</v>
      </c>
      <c r="F123" s="304">
        <v>23.1</v>
      </c>
      <c r="G123" s="253">
        <f>F123/E123*100</f>
        <v>100</v>
      </c>
    </row>
    <row r="124" spans="1:7" s="109" customFormat="1" ht="28.5">
      <c r="A124" s="279"/>
      <c r="B124" s="252" t="s">
        <v>73</v>
      </c>
      <c r="C124" s="222" t="s">
        <v>46</v>
      </c>
      <c r="D124" s="103">
        <v>0.02</v>
      </c>
      <c r="E124" s="103">
        <v>0</v>
      </c>
      <c r="F124" s="103">
        <v>0</v>
      </c>
      <c r="G124" s="253">
        <v>0</v>
      </c>
    </row>
    <row r="125" spans="1:7" s="109" customFormat="1" ht="14.25">
      <c r="A125" s="279">
        <v>93</v>
      </c>
      <c r="B125" s="244" t="s">
        <v>72</v>
      </c>
      <c r="C125" s="222" t="s">
        <v>62</v>
      </c>
      <c r="D125" s="103">
        <v>0.36</v>
      </c>
      <c r="E125" s="103">
        <v>0</v>
      </c>
      <c r="F125" s="103">
        <v>0</v>
      </c>
      <c r="G125" s="253">
        <v>0</v>
      </c>
    </row>
    <row r="126" spans="1:12" s="109" customFormat="1" ht="30.75">
      <c r="A126" s="279" t="s">
        <v>121</v>
      </c>
      <c r="B126" s="276" t="s">
        <v>32</v>
      </c>
      <c r="C126" s="222"/>
      <c r="D126" s="103"/>
      <c r="E126" s="103"/>
      <c r="F126" s="103"/>
      <c r="G126" s="103"/>
      <c r="L126" s="110"/>
    </row>
    <row r="127" spans="1:12" s="109" customFormat="1" ht="28.5">
      <c r="A127" s="279">
        <f>A125+1</f>
        <v>94</v>
      </c>
      <c r="B127" s="252" t="s">
        <v>83</v>
      </c>
      <c r="C127" s="222" t="s">
        <v>38</v>
      </c>
      <c r="D127" s="218">
        <v>0</v>
      </c>
      <c r="E127" s="218">
        <v>0.43</v>
      </c>
      <c r="F127" s="218">
        <v>0.43</v>
      </c>
      <c r="G127" s="218">
        <v>0</v>
      </c>
      <c r="L127" s="111"/>
    </row>
    <row r="128" spans="1:18" s="109" customFormat="1" ht="54" customHeight="1">
      <c r="A128" s="279">
        <v>95</v>
      </c>
      <c r="B128" s="252" t="s">
        <v>84</v>
      </c>
      <c r="C128" s="222" t="s">
        <v>38</v>
      </c>
      <c r="D128" s="218">
        <v>0</v>
      </c>
      <c r="E128" s="218">
        <v>60</v>
      </c>
      <c r="F128" s="218">
        <v>36</v>
      </c>
      <c r="G128" s="305">
        <f>F128/E128*100</f>
        <v>60</v>
      </c>
      <c r="L128" s="111"/>
      <c r="M128" s="306"/>
      <c r="N128" s="306"/>
      <c r="O128" s="306"/>
      <c r="P128" s="306"/>
      <c r="Q128" s="306"/>
      <c r="R128" s="306"/>
    </row>
    <row r="129" spans="1:12" s="109" customFormat="1" ht="28.5">
      <c r="A129" s="279">
        <v>96</v>
      </c>
      <c r="B129" s="252" t="s">
        <v>179</v>
      </c>
      <c r="C129" s="222" t="s">
        <v>38</v>
      </c>
      <c r="D129" s="108">
        <v>68</v>
      </c>
      <c r="E129" s="108">
        <v>68</v>
      </c>
      <c r="F129" s="108">
        <v>68</v>
      </c>
      <c r="G129" s="347">
        <f>F129/E129*100</f>
        <v>100</v>
      </c>
      <c r="L129" s="112"/>
    </row>
    <row r="130" spans="1:12" s="109" customFormat="1" ht="15.75">
      <c r="A130" s="240">
        <v>97</v>
      </c>
      <c r="B130" s="244" t="s">
        <v>59</v>
      </c>
      <c r="C130" s="222" t="s">
        <v>38</v>
      </c>
      <c r="D130" s="103">
        <v>0</v>
      </c>
      <c r="E130" s="108">
        <v>0</v>
      </c>
      <c r="F130" s="103">
        <v>0</v>
      </c>
      <c r="G130" s="347">
        <v>0</v>
      </c>
      <c r="L130" s="111"/>
    </row>
    <row r="131" spans="1:12" s="109" customFormat="1" ht="15.75">
      <c r="A131" s="240">
        <v>98</v>
      </c>
      <c r="B131" s="252" t="s">
        <v>9</v>
      </c>
      <c r="C131" s="222" t="s">
        <v>44</v>
      </c>
      <c r="D131" s="108">
        <v>75</v>
      </c>
      <c r="E131" s="108">
        <v>68</v>
      </c>
      <c r="F131" s="108">
        <v>71</v>
      </c>
      <c r="G131" s="347">
        <f>F131/E131*100</f>
        <v>104.41176470588236</v>
      </c>
      <c r="H131" s="108">
        <v>68</v>
      </c>
      <c r="I131" s="108">
        <v>68</v>
      </c>
      <c r="J131" s="108">
        <v>68</v>
      </c>
      <c r="K131" s="108">
        <v>68</v>
      </c>
      <c r="L131" s="111"/>
    </row>
    <row r="132" spans="1:12" s="109" customFormat="1" ht="15.75">
      <c r="A132" s="240">
        <v>99</v>
      </c>
      <c r="B132" s="252" t="s">
        <v>5</v>
      </c>
      <c r="C132" s="222" t="s">
        <v>40</v>
      </c>
      <c r="D132" s="218">
        <v>14408</v>
      </c>
      <c r="E132" s="218">
        <v>16920</v>
      </c>
      <c r="F132" s="218">
        <v>17668</v>
      </c>
      <c r="G132" s="347">
        <f>F132/E132*100</f>
        <v>104.42080378250591</v>
      </c>
      <c r="L132" s="111"/>
    </row>
    <row r="133" spans="1:12" s="109" customFormat="1" ht="30.75">
      <c r="A133" s="240"/>
      <c r="B133" s="276" t="s">
        <v>66</v>
      </c>
      <c r="C133" s="230"/>
      <c r="D133" s="103"/>
      <c r="E133" s="103"/>
      <c r="F133" s="103"/>
      <c r="G133" s="103"/>
      <c r="L133" s="110"/>
    </row>
    <row r="134" spans="1:12" s="109" customFormat="1" ht="14.25">
      <c r="A134" s="240">
        <v>94</v>
      </c>
      <c r="B134" s="300" t="s">
        <v>113</v>
      </c>
      <c r="C134" s="288" t="s">
        <v>114</v>
      </c>
      <c r="D134" s="103">
        <v>0</v>
      </c>
      <c r="E134" s="103">
        <v>0</v>
      </c>
      <c r="F134" s="103">
        <v>0</v>
      </c>
      <c r="G134" s="103">
        <v>0</v>
      </c>
      <c r="L134" s="110"/>
    </row>
    <row r="135" spans="1:12" s="109" customFormat="1" ht="14.25">
      <c r="A135" s="240">
        <v>95</v>
      </c>
      <c r="B135" s="300" t="s">
        <v>115</v>
      </c>
      <c r="C135" s="288" t="s">
        <v>114</v>
      </c>
      <c r="D135" s="103">
        <v>0</v>
      </c>
      <c r="E135" s="103">
        <v>0</v>
      </c>
      <c r="F135" s="103">
        <v>0</v>
      </c>
      <c r="G135" s="103">
        <v>0</v>
      </c>
      <c r="L135" s="110"/>
    </row>
    <row r="136" spans="1:7" s="109" customFormat="1" ht="14.25">
      <c r="A136" s="240">
        <v>96</v>
      </c>
      <c r="B136" s="308" t="s">
        <v>119</v>
      </c>
      <c r="C136" s="288" t="s">
        <v>120</v>
      </c>
      <c r="D136" s="103">
        <v>0</v>
      </c>
      <c r="E136" s="225">
        <v>0</v>
      </c>
      <c r="F136" s="103">
        <v>0</v>
      </c>
      <c r="G136" s="103">
        <v>0</v>
      </c>
    </row>
    <row r="137" spans="1:7" s="109" customFormat="1" ht="14.25">
      <c r="A137" s="257">
        <v>97</v>
      </c>
      <c r="B137" s="252" t="s">
        <v>9</v>
      </c>
      <c r="C137" s="225" t="s">
        <v>44</v>
      </c>
      <c r="D137" s="218">
        <v>93</v>
      </c>
      <c r="E137" s="230">
        <v>93</v>
      </c>
      <c r="F137" s="218">
        <v>93</v>
      </c>
      <c r="G137" s="253">
        <f>F137/E137*100</f>
        <v>100</v>
      </c>
    </row>
    <row r="138" spans="1:7" s="109" customFormat="1" ht="14.25">
      <c r="A138" s="257">
        <f>A137+1</f>
        <v>98</v>
      </c>
      <c r="B138" s="252" t="s">
        <v>16</v>
      </c>
      <c r="C138" s="225" t="s">
        <v>40</v>
      </c>
      <c r="D138" s="218">
        <v>14300</v>
      </c>
      <c r="E138" s="103">
        <v>16920</v>
      </c>
      <c r="F138" s="218">
        <v>16920</v>
      </c>
      <c r="G138" s="253">
        <v>100</v>
      </c>
    </row>
    <row r="139" spans="1:7" s="109" customFormat="1" ht="75.75" customHeight="1">
      <c r="A139" s="257">
        <v>99</v>
      </c>
      <c r="B139" s="252" t="s">
        <v>77</v>
      </c>
      <c r="C139" s="225" t="s">
        <v>38</v>
      </c>
      <c r="D139" s="291">
        <v>43.1</v>
      </c>
      <c r="E139" s="103">
        <v>43.1</v>
      </c>
      <c r="F139" s="291">
        <v>43.1</v>
      </c>
      <c r="G139" s="253">
        <f>F139/E139*100</f>
        <v>100</v>
      </c>
    </row>
    <row r="140" spans="1:7" s="109" customFormat="1" ht="30.75">
      <c r="A140" s="257"/>
      <c r="B140" s="283" t="s">
        <v>65</v>
      </c>
      <c r="C140" s="264"/>
      <c r="D140" s="103"/>
      <c r="E140" s="103"/>
      <c r="F140" s="103"/>
      <c r="G140" s="103"/>
    </row>
    <row r="141" spans="1:14" s="109" customFormat="1" ht="14.25">
      <c r="A141" s="257">
        <f>A139+1</f>
        <v>100</v>
      </c>
      <c r="B141" s="244" t="s">
        <v>63</v>
      </c>
      <c r="C141" s="222" t="s">
        <v>42</v>
      </c>
      <c r="D141" s="103">
        <v>29.6</v>
      </c>
      <c r="E141" s="103">
        <v>30</v>
      </c>
      <c r="F141" s="103">
        <v>31.3</v>
      </c>
      <c r="G141" s="253">
        <f>F141/E141*100</f>
        <v>104.33333333333334</v>
      </c>
      <c r="N141" s="282"/>
    </row>
    <row r="142" spans="1:7" s="109" customFormat="1" ht="30.75">
      <c r="A142" s="257">
        <v>101</v>
      </c>
      <c r="B142" s="220" t="s">
        <v>116</v>
      </c>
      <c r="C142" s="288" t="s">
        <v>117</v>
      </c>
      <c r="D142" s="224">
        <v>389</v>
      </c>
      <c r="E142" s="297">
        <v>389</v>
      </c>
      <c r="F142" s="224">
        <v>389</v>
      </c>
      <c r="G142" s="253">
        <f>F142/E142*100</f>
        <v>100</v>
      </c>
    </row>
    <row r="143" spans="1:7" s="109" customFormat="1" ht="15.75">
      <c r="A143" s="257">
        <v>102</v>
      </c>
      <c r="B143" s="252" t="s">
        <v>9</v>
      </c>
      <c r="C143" s="222" t="s">
        <v>44</v>
      </c>
      <c r="D143" s="223">
        <v>109</v>
      </c>
      <c r="E143" s="297">
        <v>107</v>
      </c>
      <c r="F143" s="223"/>
      <c r="G143" s="253">
        <f>F143/E143*100</f>
        <v>0</v>
      </c>
    </row>
    <row r="144" spans="1:7" s="109" customFormat="1" ht="15.75">
      <c r="A144" s="257">
        <v>103</v>
      </c>
      <c r="B144" s="252" t="s">
        <v>16</v>
      </c>
      <c r="C144" s="222" t="s">
        <v>40</v>
      </c>
      <c r="D144" s="223">
        <v>16846</v>
      </c>
      <c r="E144" s="297">
        <v>16920</v>
      </c>
      <c r="F144" s="223"/>
      <c r="G144" s="253">
        <f>F144/E144*100</f>
        <v>0</v>
      </c>
    </row>
    <row r="145" spans="1:7" s="109" customFormat="1" ht="15.75">
      <c r="A145" s="309"/>
      <c r="B145" s="283" t="s">
        <v>34</v>
      </c>
      <c r="C145" s="264"/>
      <c r="D145" s="103"/>
      <c r="E145" s="103"/>
      <c r="F145" s="103"/>
      <c r="G145" s="103"/>
    </row>
    <row r="146" spans="1:12" s="109" customFormat="1" ht="19.5" customHeight="1">
      <c r="A146" s="257">
        <v>104</v>
      </c>
      <c r="B146" s="244" t="s">
        <v>35</v>
      </c>
      <c r="C146" s="222" t="s">
        <v>50</v>
      </c>
      <c r="D146" s="103">
        <v>538</v>
      </c>
      <c r="E146" s="103">
        <v>538</v>
      </c>
      <c r="F146" s="103">
        <v>443.5</v>
      </c>
      <c r="G146" s="253">
        <f>F146/E146*100</f>
        <v>82.43494423791822</v>
      </c>
      <c r="L146" s="110"/>
    </row>
    <row r="147" spans="4:7" ht="14.25">
      <c r="D147" s="466"/>
      <c r="E147" s="467"/>
      <c r="F147" s="467"/>
      <c r="G147" s="467"/>
    </row>
  </sheetData>
  <sheetProtection/>
  <mergeCells count="4">
    <mergeCell ref="A1:G1"/>
    <mergeCell ref="C83:C84"/>
    <mergeCell ref="C92:C94"/>
    <mergeCell ref="C114:C1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546" customWidth="1"/>
    <col min="2" max="2" width="42.421875" style="484" customWidth="1"/>
    <col min="3" max="3" width="8.57421875" style="547" customWidth="1"/>
    <col min="4" max="4" width="12.00390625" style="546" customWidth="1"/>
    <col min="5" max="5" width="11.57421875" style="548" customWidth="1"/>
    <col min="6" max="6" width="12.00390625" style="548" customWidth="1"/>
    <col min="7" max="7" width="9.421875" style="548" customWidth="1"/>
    <col min="8" max="11" width="9.140625" style="470" hidden="1" customWidth="1"/>
    <col min="12" max="12" width="11.8515625" style="470" customWidth="1"/>
    <col min="13" max="14" width="9.140625" style="470" customWidth="1"/>
    <col min="15" max="15" width="9.8515625" style="470" customWidth="1"/>
    <col min="16" max="16384" width="9.140625" style="470" customWidth="1"/>
  </cols>
  <sheetData>
    <row r="1" spans="1:7" ht="14.25">
      <c r="A1" s="468" t="s">
        <v>126</v>
      </c>
      <c r="B1" s="469"/>
      <c r="C1" s="469"/>
      <c r="D1" s="469"/>
      <c r="E1" s="469"/>
      <c r="F1" s="469"/>
      <c r="G1" s="469"/>
    </row>
    <row r="2" spans="1:7" s="475" customFormat="1" ht="36">
      <c r="A2" s="471"/>
      <c r="B2" s="472" t="s">
        <v>51</v>
      </c>
      <c r="C2" s="473" t="s">
        <v>36</v>
      </c>
      <c r="D2" s="474" t="s">
        <v>204</v>
      </c>
      <c r="E2" s="474" t="s">
        <v>205</v>
      </c>
      <c r="F2" s="474" t="s">
        <v>206</v>
      </c>
      <c r="G2" s="474" t="s">
        <v>38</v>
      </c>
    </row>
    <row r="3" spans="1:7" s="480" customFormat="1" ht="15.75">
      <c r="A3" s="476"/>
      <c r="B3" s="477" t="s">
        <v>0</v>
      </c>
      <c r="C3" s="478"/>
      <c r="D3" s="479"/>
      <c r="E3" s="479"/>
      <c r="F3" s="479"/>
      <c r="G3" s="479"/>
    </row>
    <row r="4" spans="1:11" s="480" customFormat="1" ht="14.25">
      <c r="A4" s="476">
        <v>1</v>
      </c>
      <c r="B4" s="481" t="s">
        <v>1</v>
      </c>
      <c r="C4" s="482" t="s">
        <v>37</v>
      </c>
      <c r="D4" s="4">
        <v>22.9</v>
      </c>
      <c r="E4" s="478">
        <v>22.5</v>
      </c>
      <c r="F4" s="478">
        <v>22.5</v>
      </c>
      <c r="G4" s="210">
        <v>100</v>
      </c>
      <c r="H4" s="478">
        <v>23.7</v>
      </c>
      <c r="I4" s="478">
        <v>23.7</v>
      </c>
      <c r="J4" s="478">
        <v>23.7</v>
      </c>
      <c r="K4" s="478">
        <v>23.7</v>
      </c>
    </row>
    <row r="5" spans="1:11" s="480" customFormat="1" ht="14.25">
      <c r="A5" s="476">
        <v>2</v>
      </c>
      <c r="B5" s="481" t="s">
        <v>2</v>
      </c>
      <c r="C5" s="482" t="s">
        <v>37</v>
      </c>
      <c r="D5" s="6">
        <v>12.2</v>
      </c>
      <c r="E5" s="95">
        <v>11.8</v>
      </c>
      <c r="F5" s="95">
        <v>11.8</v>
      </c>
      <c r="G5" s="210">
        <v>100</v>
      </c>
      <c r="H5" s="95">
        <v>17.57</v>
      </c>
      <c r="I5" s="95">
        <v>17.57</v>
      </c>
      <c r="J5" s="95">
        <v>17.57</v>
      </c>
      <c r="K5" s="95">
        <v>17.57</v>
      </c>
    </row>
    <row r="6" spans="1:7" s="480" customFormat="1" ht="14.25">
      <c r="A6" s="476">
        <v>3</v>
      </c>
      <c r="B6" s="481" t="s">
        <v>3</v>
      </c>
      <c r="C6" s="482" t="s">
        <v>37</v>
      </c>
      <c r="D6" s="6">
        <v>11.4</v>
      </c>
      <c r="E6" s="95">
        <v>11.4</v>
      </c>
      <c r="F6" s="95">
        <v>11.5</v>
      </c>
      <c r="G6" s="210">
        <v>100.87719298245614</v>
      </c>
    </row>
    <row r="7" spans="1:12" s="480" customFormat="1" ht="14.25">
      <c r="A7" s="476">
        <v>4</v>
      </c>
      <c r="B7" s="481" t="s">
        <v>199</v>
      </c>
      <c r="C7" s="482" t="s">
        <v>200</v>
      </c>
      <c r="D7" s="6">
        <v>27</v>
      </c>
      <c r="E7" s="95">
        <v>35</v>
      </c>
      <c r="F7" s="95">
        <v>63</v>
      </c>
      <c r="G7" s="210">
        <v>180</v>
      </c>
      <c r="L7" s="483"/>
    </row>
    <row r="8" spans="1:12" s="480" customFormat="1" ht="14.25">
      <c r="A8" s="476">
        <v>5</v>
      </c>
      <c r="B8" s="484" t="s">
        <v>52</v>
      </c>
      <c r="C8" s="482" t="s">
        <v>38</v>
      </c>
      <c r="D8" s="6">
        <v>0.5</v>
      </c>
      <c r="E8" s="95">
        <v>0.8</v>
      </c>
      <c r="F8" s="95">
        <v>1.2</v>
      </c>
      <c r="G8" s="210">
        <v>149.99999999999997</v>
      </c>
      <c r="L8" s="483"/>
    </row>
    <row r="9" spans="1:12" s="480" customFormat="1" ht="15.75">
      <c r="A9" s="476"/>
      <c r="B9" s="477" t="s">
        <v>67</v>
      </c>
      <c r="C9" s="482"/>
      <c r="D9" s="95"/>
      <c r="E9" s="95"/>
      <c r="F9" s="95"/>
      <c r="G9" s="210"/>
      <c r="L9" s="483"/>
    </row>
    <row r="10" spans="1:7" s="480" customFormat="1" ht="14.25">
      <c r="A10" s="476">
        <v>6</v>
      </c>
      <c r="B10" s="481" t="s">
        <v>4</v>
      </c>
      <c r="C10" s="482" t="s">
        <v>39</v>
      </c>
      <c r="D10" s="6">
        <v>94.9</v>
      </c>
      <c r="E10" s="95">
        <v>76</v>
      </c>
      <c r="F10" s="95">
        <v>89.2</v>
      </c>
      <c r="G10" s="210">
        <v>117.36842105263159</v>
      </c>
    </row>
    <row r="11" spans="1:7" s="486" customFormat="1" ht="14.25">
      <c r="A11" s="485">
        <v>6.1</v>
      </c>
      <c r="B11" s="481" t="s">
        <v>54</v>
      </c>
      <c r="C11" s="482" t="s">
        <v>39</v>
      </c>
      <c r="D11" s="6">
        <v>89.1</v>
      </c>
      <c r="E11" s="95">
        <v>38</v>
      </c>
      <c r="F11" s="95">
        <v>69.9</v>
      </c>
      <c r="G11" s="210" t="s">
        <v>207</v>
      </c>
    </row>
    <row r="12" spans="1:7" s="480" customFormat="1" ht="14.25">
      <c r="A12" s="476">
        <v>7</v>
      </c>
      <c r="B12" s="487" t="s">
        <v>5</v>
      </c>
      <c r="C12" s="482"/>
      <c r="D12" s="6">
        <v>26428.3</v>
      </c>
      <c r="E12" s="95">
        <v>29000</v>
      </c>
      <c r="F12" s="95">
        <v>31728</v>
      </c>
      <c r="G12" s="210">
        <v>109.40689655172413</v>
      </c>
    </row>
    <row r="13" spans="1:12" s="480" customFormat="1" ht="42.75">
      <c r="A13" s="476">
        <v>8</v>
      </c>
      <c r="B13" s="488" t="s">
        <v>122</v>
      </c>
      <c r="C13" s="482" t="s">
        <v>42</v>
      </c>
      <c r="D13" s="6">
        <v>44.24</v>
      </c>
      <c r="E13" s="95">
        <v>44.24</v>
      </c>
      <c r="F13" s="95">
        <v>50.66</v>
      </c>
      <c r="G13" s="210">
        <v>114.51175406871607</v>
      </c>
      <c r="L13" s="480" t="s">
        <v>135</v>
      </c>
    </row>
    <row r="14" spans="1:7" s="480" customFormat="1" ht="42.75">
      <c r="A14" s="476">
        <v>9</v>
      </c>
      <c r="B14" s="481" t="s">
        <v>74</v>
      </c>
      <c r="C14" s="482" t="s">
        <v>40</v>
      </c>
      <c r="D14" s="6">
        <v>1312.7</v>
      </c>
      <c r="E14" s="95">
        <v>1531.5</v>
      </c>
      <c r="F14" s="95">
        <v>1194.8</v>
      </c>
      <c r="G14" s="210">
        <v>78.01501795625204</v>
      </c>
    </row>
    <row r="15" spans="1:7" s="480" customFormat="1" ht="14.25">
      <c r="A15" s="476"/>
      <c r="B15" s="489" t="s">
        <v>68</v>
      </c>
      <c r="C15" s="482"/>
      <c r="D15" s="6"/>
      <c r="E15" s="95"/>
      <c r="F15" s="95"/>
      <c r="G15" s="210"/>
    </row>
    <row r="16" spans="1:15" s="480" customFormat="1" ht="14.25">
      <c r="A16" s="476">
        <v>10</v>
      </c>
      <c r="B16" s="481" t="s">
        <v>11</v>
      </c>
      <c r="C16" s="482" t="s">
        <v>42</v>
      </c>
      <c r="D16" s="6">
        <v>3351.8</v>
      </c>
      <c r="E16" s="95">
        <v>3272.4</v>
      </c>
      <c r="F16" s="95">
        <v>3898</v>
      </c>
      <c r="G16" s="210">
        <v>119.11746730228579</v>
      </c>
      <c r="L16" s="483"/>
      <c r="O16" s="490"/>
    </row>
    <row r="17" spans="1:12" s="480" customFormat="1" ht="14.25">
      <c r="A17" s="491">
        <v>11</v>
      </c>
      <c r="B17" s="481" t="s">
        <v>201</v>
      </c>
      <c r="C17" s="482" t="s">
        <v>39</v>
      </c>
      <c r="D17" s="6">
        <v>18</v>
      </c>
      <c r="E17" s="95">
        <v>11</v>
      </c>
      <c r="F17" s="492">
        <v>18.6</v>
      </c>
      <c r="G17" s="210">
        <v>169.09090909090912</v>
      </c>
      <c r="L17" s="483"/>
    </row>
    <row r="18" spans="1:12" s="480" customFormat="1" ht="28.5">
      <c r="A18" s="491">
        <v>12</v>
      </c>
      <c r="B18" s="481" t="s">
        <v>8</v>
      </c>
      <c r="C18" s="482" t="s">
        <v>43</v>
      </c>
      <c r="D18" s="56">
        <v>2452</v>
      </c>
      <c r="E18" s="493">
        <v>2462</v>
      </c>
      <c r="F18" s="493">
        <v>2933</v>
      </c>
      <c r="G18" s="210">
        <v>119.13078797725427</v>
      </c>
      <c r="L18" s="483"/>
    </row>
    <row r="19" spans="1:7" s="480" customFormat="1" ht="14.25">
      <c r="A19" s="491">
        <v>13</v>
      </c>
      <c r="B19" s="488" t="s">
        <v>75</v>
      </c>
      <c r="C19" s="482" t="s">
        <v>40</v>
      </c>
      <c r="D19" s="57">
        <v>24000</v>
      </c>
      <c r="E19" s="494">
        <v>24500</v>
      </c>
      <c r="F19" s="494">
        <v>29969</v>
      </c>
      <c r="G19" s="210">
        <v>122.32244897959184</v>
      </c>
    </row>
    <row r="20" spans="1:7" s="480" customFormat="1" ht="14.25">
      <c r="A20" s="491"/>
      <c r="B20" s="495" t="s">
        <v>10</v>
      </c>
      <c r="C20" s="482"/>
      <c r="D20" s="6"/>
      <c r="E20" s="95"/>
      <c r="F20" s="95"/>
      <c r="G20" s="210"/>
    </row>
    <row r="21" spans="1:14" s="480" customFormat="1" ht="14.25">
      <c r="A21" s="491">
        <v>14</v>
      </c>
      <c r="B21" s="481" t="s">
        <v>11</v>
      </c>
      <c r="C21" s="482" t="s">
        <v>42</v>
      </c>
      <c r="D21" s="6">
        <v>3063.4</v>
      </c>
      <c r="E21" s="95">
        <v>2980</v>
      </c>
      <c r="F21" s="95">
        <v>3270.6</v>
      </c>
      <c r="G21" s="210">
        <v>109.75167785234899</v>
      </c>
      <c r="L21" s="483"/>
      <c r="N21" s="496"/>
    </row>
    <row r="22" spans="1:12" s="480" customFormat="1" ht="14.25">
      <c r="A22" s="491">
        <v>15</v>
      </c>
      <c r="B22" s="481" t="s">
        <v>60</v>
      </c>
      <c r="C22" s="482" t="s">
        <v>42</v>
      </c>
      <c r="D22" s="6">
        <v>6.5</v>
      </c>
      <c r="E22" s="95">
        <v>4.6</v>
      </c>
      <c r="F22" s="95">
        <v>4.6</v>
      </c>
      <c r="G22" s="210">
        <v>100</v>
      </c>
      <c r="L22" s="483"/>
    </row>
    <row r="23" spans="1:12" s="480" customFormat="1" ht="28.5">
      <c r="A23" s="491">
        <v>16</v>
      </c>
      <c r="B23" s="481" t="s">
        <v>8</v>
      </c>
      <c r="C23" s="482" t="s">
        <v>43</v>
      </c>
      <c r="D23" s="6">
        <v>8605</v>
      </c>
      <c r="E23" s="95">
        <v>9460</v>
      </c>
      <c r="F23" s="95">
        <v>10483</v>
      </c>
      <c r="G23" s="210">
        <v>110.81395348837208</v>
      </c>
      <c r="H23" s="497"/>
      <c r="L23" s="483"/>
    </row>
    <row r="24" spans="1:12" s="480" customFormat="1" ht="14.25">
      <c r="A24" s="491">
        <v>17</v>
      </c>
      <c r="B24" s="488" t="s">
        <v>75</v>
      </c>
      <c r="C24" s="482" t="s">
        <v>40</v>
      </c>
      <c r="D24" s="6">
        <v>26572</v>
      </c>
      <c r="E24" s="95">
        <v>29035</v>
      </c>
      <c r="F24" s="95">
        <v>29035</v>
      </c>
      <c r="G24" s="210">
        <v>100</v>
      </c>
      <c r="L24" s="483"/>
    </row>
    <row r="25" spans="1:7" s="480" customFormat="1" ht="14.25">
      <c r="A25" s="491"/>
      <c r="B25" s="498" t="s">
        <v>87</v>
      </c>
      <c r="C25" s="499"/>
      <c r="D25" s="6"/>
      <c r="E25" s="95"/>
      <c r="F25" s="95"/>
      <c r="G25" s="210"/>
    </row>
    <row r="26" spans="1:7" s="480" customFormat="1" ht="14.25">
      <c r="A26" s="491">
        <v>18</v>
      </c>
      <c r="B26" s="500" t="s">
        <v>11</v>
      </c>
      <c r="C26" s="482" t="s">
        <v>42</v>
      </c>
      <c r="D26" s="6">
        <v>2.4</v>
      </c>
      <c r="E26" s="95">
        <v>2.3</v>
      </c>
      <c r="F26" s="95">
        <v>1.9</v>
      </c>
      <c r="G26" s="210">
        <v>82.6086956521739</v>
      </c>
    </row>
    <row r="27" spans="1:7" s="480" customFormat="1" ht="14.25">
      <c r="A27" s="491">
        <v>19</v>
      </c>
      <c r="B27" s="500" t="s">
        <v>60</v>
      </c>
      <c r="C27" s="482" t="s">
        <v>42</v>
      </c>
      <c r="D27" s="6">
        <v>0</v>
      </c>
      <c r="E27" s="478">
        <v>0</v>
      </c>
      <c r="F27" s="95">
        <v>0</v>
      </c>
      <c r="G27" s="210">
        <v>0</v>
      </c>
    </row>
    <row r="28" spans="1:7" s="480" customFormat="1" ht="28.5">
      <c r="A28" s="491">
        <v>20</v>
      </c>
      <c r="B28" s="500" t="s">
        <v>8</v>
      </c>
      <c r="C28" s="482" t="s">
        <v>43</v>
      </c>
      <c r="D28" s="211">
        <v>184.6</v>
      </c>
      <c r="E28" s="501">
        <v>131</v>
      </c>
      <c r="F28" s="502">
        <v>146.2</v>
      </c>
      <c r="G28" s="210">
        <v>111.6030534351145</v>
      </c>
    </row>
    <row r="29" spans="1:7" s="480" customFormat="1" ht="14.25">
      <c r="A29" s="491">
        <v>21</v>
      </c>
      <c r="B29" s="503" t="s">
        <v>75</v>
      </c>
      <c r="C29" s="482" t="s">
        <v>40</v>
      </c>
      <c r="D29" s="62">
        <v>18500</v>
      </c>
      <c r="E29" s="478">
        <v>19430</v>
      </c>
      <c r="F29" s="504">
        <v>19599</v>
      </c>
      <c r="G29" s="210">
        <v>100.86978898610397</v>
      </c>
    </row>
    <row r="30" spans="1:7" s="480" customFormat="1" ht="28.5">
      <c r="A30" s="491"/>
      <c r="B30" s="505" t="s">
        <v>61</v>
      </c>
      <c r="C30" s="499"/>
      <c r="D30" s="6"/>
      <c r="E30" s="95"/>
      <c r="F30" s="95"/>
      <c r="G30" s="210"/>
    </row>
    <row r="31" spans="1:12" s="480" customFormat="1" ht="14.25">
      <c r="A31" s="491">
        <v>22</v>
      </c>
      <c r="B31" s="481" t="s">
        <v>11</v>
      </c>
      <c r="C31" s="482" t="s">
        <v>42</v>
      </c>
      <c r="D31" s="6">
        <v>219</v>
      </c>
      <c r="E31" s="95">
        <v>220</v>
      </c>
      <c r="F31" s="95">
        <v>529.1</v>
      </c>
      <c r="G31" s="210" t="s">
        <v>208</v>
      </c>
      <c r="L31" s="506"/>
    </row>
    <row r="32" spans="1:12" s="480" customFormat="1" ht="14.25">
      <c r="A32" s="491">
        <v>23</v>
      </c>
      <c r="B32" s="481" t="s">
        <v>60</v>
      </c>
      <c r="C32" s="482" t="s">
        <v>42</v>
      </c>
      <c r="D32" s="6">
        <v>7.5</v>
      </c>
      <c r="E32" s="95">
        <v>0</v>
      </c>
      <c r="F32" s="95">
        <v>7.4</v>
      </c>
      <c r="G32" s="210" t="s">
        <v>209</v>
      </c>
      <c r="L32" s="483"/>
    </row>
    <row r="33" spans="1:12" s="480" customFormat="1" ht="28.5">
      <c r="A33" s="491">
        <v>24</v>
      </c>
      <c r="B33" s="481" t="s">
        <v>8</v>
      </c>
      <c r="C33" s="482" t="s">
        <v>43</v>
      </c>
      <c r="D33" s="58">
        <v>263</v>
      </c>
      <c r="E33" s="94">
        <v>263</v>
      </c>
      <c r="F33" s="95">
        <v>637</v>
      </c>
      <c r="G33" s="210">
        <v>242.20532319391634</v>
      </c>
      <c r="L33" s="483"/>
    </row>
    <row r="34" spans="1:7" s="480" customFormat="1" ht="14.25">
      <c r="A34" s="491">
        <v>25</v>
      </c>
      <c r="B34" s="488" t="s">
        <v>75</v>
      </c>
      <c r="C34" s="482" t="s">
        <v>40</v>
      </c>
      <c r="D34" s="55">
        <v>17341</v>
      </c>
      <c r="E34" s="177">
        <v>17000</v>
      </c>
      <c r="F34" s="95">
        <v>19780</v>
      </c>
      <c r="G34" s="210">
        <v>116.3529411764706</v>
      </c>
    </row>
    <row r="35" spans="1:7" s="480" customFormat="1" ht="28.5">
      <c r="A35" s="491"/>
      <c r="B35" s="495" t="s">
        <v>78</v>
      </c>
      <c r="C35" s="499"/>
      <c r="D35" s="6"/>
      <c r="E35" s="95"/>
      <c r="F35" s="95"/>
      <c r="G35" s="210"/>
    </row>
    <row r="36" spans="1:7" s="480" customFormat="1" ht="14.25">
      <c r="A36" s="491">
        <v>26</v>
      </c>
      <c r="B36" s="481" t="s">
        <v>11</v>
      </c>
      <c r="C36" s="482" t="s">
        <v>42</v>
      </c>
      <c r="D36" s="6">
        <v>67</v>
      </c>
      <c r="E36" s="95">
        <v>70</v>
      </c>
      <c r="F36" s="95">
        <v>96.4</v>
      </c>
      <c r="G36" s="210">
        <v>137.71428571428572</v>
      </c>
    </row>
    <row r="37" spans="1:7" s="480" customFormat="1" ht="14.25">
      <c r="A37" s="491">
        <v>27</v>
      </c>
      <c r="B37" s="481" t="s">
        <v>60</v>
      </c>
      <c r="C37" s="482" t="s">
        <v>42</v>
      </c>
      <c r="D37" s="6">
        <v>4</v>
      </c>
      <c r="E37" s="95">
        <v>1</v>
      </c>
      <c r="F37" s="95">
        <v>6.6</v>
      </c>
      <c r="G37" s="210">
        <v>660</v>
      </c>
    </row>
    <row r="38" spans="1:7" s="480" customFormat="1" ht="28.5">
      <c r="A38" s="491">
        <v>28</v>
      </c>
      <c r="B38" s="481" t="s">
        <v>8</v>
      </c>
      <c r="C38" s="482" t="s">
        <v>43</v>
      </c>
      <c r="D38" s="56">
        <v>408.5365853658536</v>
      </c>
      <c r="E38" s="493">
        <v>426</v>
      </c>
      <c r="F38" s="493">
        <v>588</v>
      </c>
      <c r="G38" s="210">
        <v>138.0281690140845</v>
      </c>
    </row>
    <row r="39" spans="1:7" s="480" customFormat="1" ht="14.25">
      <c r="A39" s="491">
        <v>29</v>
      </c>
      <c r="B39" s="488" t="s">
        <v>75</v>
      </c>
      <c r="C39" s="482" t="s">
        <v>40</v>
      </c>
      <c r="D39" s="55">
        <v>17494</v>
      </c>
      <c r="E39" s="177">
        <v>18000</v>
      </c>
      <c r="F39" s="177">
        <v>19500</v>
      </c>
      <c r="G39" s="210">
        <v>108.33333333333333</v>
      </c>
    </row>
    <row r="40" spans="1:7" s="480" customFormat="1" ht="15.75">
      <c r="A40" s="491"/>
      <c r="B40" s="507" t="s">
        <v>12</v>
      </c>
      <c r="C40" s="499"/>
      <c r="D40" s="6"/>
      <c r="E40" s="95"/>
      <c r="F40" s="95"/>
      <c r="G40" s="210"/>
    </row>
    <row r="41" spans="1:7" s="480" customFormat="1" ht="14.25">
      <c r="A41" s="491">
        <v>30</v>
      </c>
      <c r="B41" s="488" t="s">
        <v>136</v>
      </c>
      <c r="C41" s="482" t="s">
        <v>42</v>
      </c>
      <c r="D41" s="6">
        <v>528.6</v>
      </c>
      <c r="E41" s="95">
        <v>530</v>
      </c>
      <c r="F41" s="95">
        <v>593.5</v>
      </c>
      <c r="G41" s="210">
        <v>111.98113207547169</v>
      </c>
    </row>
    <row r="42" spans="1:7" s="480" customFormat="1" ht="14.25">
      <c r="A42" s="491">
        <v>31</v>
      </c>
      <c r="B42" s="481" t="s">
        <v>60</v>
      </c>
      <c r="C42" s="482" t="s">
        <v>42</v>
      </c>
      <c r="D42" s="6">
        <v>17.1</v>
      </c>
      <c r="E42" s="95">
        <v>12</v>
      </c>
      <c r="F42" s="95">
        <v>30.4</v>
      </c>
      <c r="G42" s="210">
        <v>253.33333333333331</v>
      </c>
    </row>
    <row r="43" spans="1:7" s="480" customFormat="1" ht="28.5">
      <c r="A43" s="491">
        <v>32</v>
      </c>
      <c r="B43" s="488" t="s">
        <v>8</v>
      </c>
      <c r="C43" s="482" t="s">
        <v>43</v>
      </c>
      <c r="D43" s="416">
        <v>200</v>
      </c>
      <c r="E43" s="210">
        <v>150</v>
      </c>
      <c r="F43" s="508">
        <v>167.2</v>
      </c>
      <c r="G43" s="210">
        <v>111.46666666666667</v>
      </c>
    </row>
    <row r="44" spans="1:7" s="480" customFormat="1" ht="14.25">
      <c r="A44" s="491">
        <v>33</v>
      </c>
      <c r="B44" s="488" t="s">
        <v>9</v>
      </c>
      <c r="C44" s="482" t="s">
        <v>44</v>
      </c>
      <c r="D44" s="416">
        <v>3550</v>
      </c>
      <c r="E44" s="95">
        <v>3550</v>
      </c>
      <c r="F44" s="509">
        <v>3550</v>
      </c>
      <c r="G44" s="210">
        <v>100</v>
      </c>
    </row>
    <row r="45" spans="1:7" s="480" customFormat="1" ht="14.25">
      <c r="A45" s="491">
        <v>34</v>
      </c>
      <c r="B45" s="488" t="s">
        <v>13</v>
      </c>
      <c r="C45" s="482" t="s">
        <v>40</v>
      </c>
      <c r="D45" s="6">
        <v>16600</v>
      </c>
      <c r="E45" s="95">
        <v>17000</v>
      </c>
      <c r="F45" s="95">
        <v>17000</v>
      </c>
      <c r="G45" s="210">
        <v>100</v>
      </c>
    </row>
    <row r="46" spans="1:7" s="480" customFormat="1" ht="15.75">
      <c r="A46" s="510"/>
      <c r="B46" s="511" t="s">
        <v>18</v>
      </c>
      <c r="C46" s="499"/>
      <c r="D46" s="6"/>
      <c r="E46" s="95"/>
      <c r="F46" s="95"/>
      <c r="G46" s="210"/>
    </row>
    <row r="47" spans="1:7" s="480" customFormat="1" ht="14.25">
      <c r="A47" s="510">
        <v>35</v>
      </c>
      <c r="B47" s="481" t="s">
        <v>19</v>
      </c>
      <c r="C47" s="482" t="s">
        <v>44</v>
      </c>
      <c r="D47" s="6">
        <v>690</v>
      </c>
      <c r="E47" s="95">
        <v>1000</v>
      </c>
      <c r="F47" s="95">
        <v>1170</v>
      </c>
      <c r="G47" s="210">
        <v>117</v>
      </c>
    </row>
    <row r="48" spans="1:12" s="480" customFormat="1" ht="14.25">
      <c r="A48" s="510">
        <v>36</v>
      </c>
      <c r="B48" s="481" t="s">
        <v>20</v>
      </c>
      <c r="C48" s="482" t="s">
        <v>39</v>
      </c>
      <c r="D48" s="58">
        <v>0.5</v>
      </c>
      <c r="E48" s="95">
        <v>0.6</v>
      </c>
      <c r="F48" s="492">
        <v>1.1</v>
      </c>
      <c r="G48" s="210">
        <v>183.33333333333334</v>
      </c>
      <c r="L48" s="483"/>
    </row>
    <row r="49" spans="1:12" s="480" customFormat="1" ht="14.25">
      <c r="A49" s="510">
        <v>37</v>
      </c>
      <c r="B49" s="481" t="s">
        <v>9</v>
      </c>
      <c r="C49" s="482" t="s">
        <v>44</v>
      </c>
      <c r="D49" s="58">
        <v>38</v>
      </c>
      <c r="E49" s="95">
        <v>38</v>
      </c>
      <c r="F49" s="492">
        <v>38</v>
      </c>
      <c r="G49" s="210">
        <v>100</v>
      </c>
      <c r="L49" s="483"/>
    </row>
    <row r="50" spans="1:12" s="480" customFormat="1" ht="15.75">
      <c r="A50" s="510">
        <v>38</v>
      </c>
      <c r="B50" s="481" t="s">
        <v>60</v>
      </c>
      <c r="C50" s="482" t="s">
        <v>39</v>
      </c>
      <c r="D50" s="58">
        <v>0.3</v>
      </c>
      <c r="E50" s="512">
        <v>0.5</v>
      </c>
      <c r="F50" s="492">
        <v>3.2</v>
      </c>
      <c r="G50" s="210" t="s">
        <v>210</v>
      </c>
      <c r="L50" s="483"/>
    </row>
    <row r="51" spans="1:12" s="480" customFormat="1" ht="14.25">
      <c r="A51" s="510">
        <v>39</v>
      </c>
      <c r="B51" s="488" t="s">
        <v>75</v>
      </c>
      <c r="C51" s="482" t="s">
        <v>40</v>
      </c>
      <c r="D51" s="6">
        <v>15930</v>
      </c>
      <c r="E51" s="95">
        <v>17185</v>
      </c>
      <c r="F51" s="95">
        <v>17185</v>
      </c>
      <c r="G51" s="210">
        <v>100</v>
      </c>
      <c r="L51" s="483"/>
    </row>
    <row r="52" spans="1:12" s="480" customFormat="1" ht="30.75">
      <c r="A52" s="476"/>
      <c r="B52" s="507" t="s">
        <v>21</v>
      </c>
      <c r="C52" s="482"/>
      <c r="D52" s="80"/>
      <c r="E52" s="100"/>
      <c r="F52" s="100"/>
      <c r="G52" s="210"/>
      <c r="L52" s="483"/>
    </row>
    <row r="53" spans="1:12" s="480" customFormat="1" ht="14.25">
      <c r="A53" s="476">
        <v>40</v>
      </c>
      <c r="B53" s="481" t="s">
        <v>22</v>
      </c>
      <c r="C53" s="482" t="s">
        <v>42</v>
      </c>
      <c r="D53" s="6">
        <v>887.4</v>
      </c>
      <c r="E53" s="95">
        <v>909.5</v>
      </c>
      <c r="F53" s="95">
        <v>915.8</v>
      </c>
      <c r="G53" s="210">
        <v>100.69268829026939</v>
      </c>
      <c r="L53" s="483"/>
    </row>
    <row r="54" spans="1:12" s="480" customFormat="1" ht="14.25">
      <c r="A54" s="510">
        <v>41</v>
      </c>
      <c r="B54" s="481" t="s">
        <v>23</v>
      </c>
      <c r="C54" s="482" t="s">
        <v>42</v>
      </c>
      <c r="D54" s="6">
        <v>181</v>
      </c>
      <c r="E54" s="95">
        <v>186.6</v>
      </c>
      <c r="F54" s="95">
        <v>217.9</v>
      </c>
      <c r="G54" s="210">
        <v>116.77384780278672</v>
      </c>
      <c r="L54" s="483"/>
    </row>
    <row r="55" spans="1:7" s="480" customFormat="1" ht="14.25">
      <c r="A55" s="510">
        <v>42</v>
      </c>
      <c r="B55" s="481" t="s">
        <v>24</v>
      </c>
      <c r="C55" s="482" t="s">
        <v>42</v>
      </c>
      <c r="D55" s="6">
        <v>31.4</v>
      </c>
      <c r="E55" s="513">
        <v>33.2</v>
      </c>
      <c r="F55" s="95">
        <v>33.5</v>
      </c>
      <c r="G55" s="210">
        <v>100.90361445783131</v>
      </c>
    </row>
    <row r="56" spans="1:12" s="480" customFormat="1" ht="14.25">
      <c r="A56" s="510">
        <v>43</v>
      </c>
      <c r="B56" s="481" t="s">
        <v>9</v>
      </c>
      <c r="C56" s="482" t="s">
        <v>44</v>
      </c>
      <c r="D56" s="6">
        <v>1170</v>
      </c>
      <c r="E56" s="101">
        <v>1170</v>
      </c>
      <c r="F56" s="95">
        <v>1170</v>
      </c>
      <c r="G56" s="210">
        <v>100</v>
      </c>
      <c r="L56" s="514"/>
    </row>
    <row r="57" spans="1:7" s="480" customFormat="1" ht="14.25">
      <c r="A57" s="510">
        <v>44</v>
      </c>
      <c r="B57" s="481" t="s">
        <v>16</v>
      </c>
      <c r="C57" s="482" t="s">
        <v>40</v>
      </c>
      <c r="D57" s="6">
        <v>16600</v>
      </c>
      <c r="E57" s="101">
        <v>16920</v>
      </c>
      <c r="F57" s="95">
        <v>16920</v>
      </c>
      <c r="G57" s="210">
        <v>100</v>
      </c>
    </row>
    <row r="58" spans="1:7" s="480" customFormat="1" ht="15.75">
      <c r="A58" s="510"/>
      <c r="B58" s="515" t="s">
        <v>25</v>
      </c>
      <c r="C58" s="499"/>
      <c r="D58" s="6"/>
      <c r="E58" s="95"/>
      <c r="F58" s="95"/>
      <c r="G58" s="210"/>
    </row>
    <row r="59" spans="1:12" s="480" customFormat="1" ht="57">
      <c r="A59" s="510">
        <v>45</v>
      </c>
      <c r="B59" s="488" t="s">
        <v>86</v>
      </c>
      <c r="C59" s="482" t="s">
        <v>42</v>
      </c>
      <c r="D59" s="6">
        <v>1135</v>
      </c>
      <c r="E59" s="95">
        <v>1170</v>
      </c>
      <c r="F59" s="95">
        <v>1294.1</v>
      </c>
      <c r="G59" s="210">
        <v>110.6068376068376</v>
      </c>
      <c r="L59" s="516"/>
    </row>
    <row r="60" spans="1:7" s="480" customFormat="1" ht="14.25">
      <c r="A60" s="510">
        <v>46</v>
      </c>
      <c r="B60" s="488" t="s">
        <v>26</v>
      </c>
      <c r="C60" s="482" t="s">
        <v>50</v>
      </c>
      <c r="D60" s="20">
        <v>64</v>
      </c>
      <c r="E60" s="101">
        <v>69</v>
      </c>
      <c r="F60" s="101">
        <v>70</v>
      </c>
      <c r="G60" s="210">
        <v>101.44927536231884</v>
      </c>
    </row>
    <row r="61" spans="1:7" s="480" customFormat="1" ht="85.5">
      <c r="A61" s="510">
        <v>47</v>
      </c>
      <c r="B61" s="488" t="s">
        <v>89</v>
      </c>
      <c r="C61" s="482" t="s">
        <v>38</v>
      </c>
      <c r="D61" s="6">
        <v>15</v>
      </c>
      <c r="E61" s="101">
        <v>15</v>
      </c>
      <c r="F61" s="95">
        <v>15</v>
      </c>
      <c r="G61" s="210">
        <v>100</v>
      </c>
    </row>
    <row r="62" spans="1:7" s="480" customFormat="1" ht="28.5">
      <c r="A62" s="510">
        <v>48</v>
      </c>
      <c r="B62" s="488" t="s">
        <v>58</v>
      </c>
      <c r="C62" s="482" t="s">
        <v>44</v>
      </c>
      <c r="D62" s="20">
        <v>452</v>
      </c>
      <c r="E62" s="101">
        <v>452</v>
      </c>
      <c r="F62" s="101">
        <v>452</v>
      </c>
      <c r="G62" s="210">
        <v>100</v>
      </c>
    </row>
    <row r="63" spans="1:7" s="480" customFormat="1" ht="14.25">
      <c r="A63" s="510">
        <v>49</v>
      </c>
      <c r="B63" s="488" t="s">
        <v>16</v>
      </c>
      <c r="C63" s="482" t="s">
        <v>40</v>
      </c>
      <c r="D63" s="6">
        <v>16600</v>
      </c>
      <c r="E63" s="101">
        <v>16920</v>
      </c>
      <c r="F63" s="95">
        <v>16920</v>
      </c>
      <c r="G63" s="210">
        <v>100</v>
      </c>
    </row>
    <row r="64" spans="1:7" s="480" customFormat="1" ht="30.75">
      <c r="A64" s="510"/>
      <c r="B64" s="515" t="s">
        <v>33</v>
      </c>
      <c r="C64" s="499"/>
      <c r="D64" s="6"/>
      <c r="E64" s="95"/>
      <c r="F64" s="95"/>
      <c r="G64" s="210"/>
    </row>
    <row r="65" spans="1:15" s="480" customFormat="1" ht="42.75">
      <c r="A65" s="510">
        <v>50</v>
      </c>
      <c r="B65" s="481" t="s">
        <v>79</v>
      </c>
      <c r="C65" s="482" t="s">
        <v>49</v>
      </c>
      <c r="D65" s="6">
        <v>3344.4</v>
      </c>
      <c r="E65" s="95">
        <v>2764.24</v>
      </c>
      <c r="F65" s="95">
        <v>5845.2</v>
      </c>
      <c r="G65" s="210">
        <v>211.4577605417764</v>
      </c>
      <c r="L65" s="517"/>
      <c r="M65" s="517"/>
      <c r="N65" s="517"/>
      <c r="O65" s="518"/>
    </row>
    <row r="66" spans="1:15" s="480" customFormat="1" ht="14.25">
      <c r="A66" s="510" t="s">
        <v>189</v>
      </c>
      <c r="B66" s="481" t="s">
        <v>202</v>
      </c>
      <c r="C66" s="482" t="s">
        <v>49</v>
      </c>
      <c r="D66" s="80">
        <v>1277.1</v>
      </c>
      <c r="E66" s="100">
        <v>1431.3</v>
      </c>
      <c r="F66" s="100">
        <v>1928.1</v>
      </c>
      <c r="G66" s="210">
        <v>134.70970446447285</v>
      </c>
      <c r="L66" s="517"/>
      <c r="M66" s="517"/>
      <c r="N66" s="517"/>
      <c r="O66" s="518"/>
    </row>
    <row r="67" spans="1:15" s="480" customFormat="1" ht="14.25">
      <c r="A67" s="510">
        <v>51</v>
      </c>
      <c r="B67" s="481" t="s">
        <v>90</v>
      </c>
      <c r="C67" s="482" t="s">
        <v>50</v>
      </c>
      <c r="D67" s="80">
        <v>155</v>
      </c>
      <c r="E67" s="100">
        <v>140</v>
      </c>
      <c r="F67" s="100">
        <v>146</v>
      </c>
      <c r="G67" s="210">
        <v>104.28571428571429</v>
      </c>
      <c r="L67" s="517"/>
      <c r="M67" s="517"/>
      <c r="N67" s="517"/>
      <c r="O67" s="518"/>
    </row>
    <row r="68" spans="1:15" s="480" customFormat="1" ht="57">
      <c r="A68" s="510">
        <v>52</v>
      </c>
      <c r="B68" s="481" t="s">
        <v>94</v>
      </c>
      <c r="C68" s="482" t="s">
        <v>38</v>
      </c>
      <c r="D68" s="80">
        <v>38.4</v>
      </c>
      <c r="E68" s="164">
        <v>39.5</v>
      </c>
      <c r="F68" s="100">
        <v>40.5</v>
      </c>
      <c r="G68" s="210">
        <v>102.53164556962024</v>
      </c>
      <c r="L68" s="517"/>
      <c r="M68" s="517"/>
      <c r="N68" s="517"/>
      <c r="O68" s="518"/>
    </row>
    <row r="69" spans="1:15" s="480" customFormat="1" ht="57">
      <c r="A69" s="510">
        <v>53</v>
      </c>
      <c r="B69" s="481" t="s">
        <v>93</v>
      </c>
      <c r="C69" s="482" t="s">
        <v>38</v>
      </c>
      <c r="D69" s="80">
        <v>81.7</v>
      </c>
      <c r="E69" s="164">
        <v>95.8</v>
      </c>
      <c r="F69" s="100">
        <v>95.9</v>
      </c>
      <c r="G69" s="210">
        <v>100.10438413361169</v>
      </c>
      <c r="L69" s="517"/>
      <c r="M69" s="517"/>
      <c r="N69" s="517"/>
      <c r="O69" s="518"/>
    </row>
    <row r="70" spans="1:15" s="480" customFormat="1" ht="76.5">
      <c r="A70" s="510">
        <v>54</v>
      </c>
      <c r="B70" s="481" t="s">
        <v>91</v>
      </c>
      <c r="C70" s="519" t="s">
        <v>92</v>
      </c>
      <c r="D70" s="6">
        <v>78.28</v>
      </c>
      <c r="E70" s="95">
        <v>111</v>
      </c>
      <c r="F70" s="95">
        <v>94.2</v>
      </c>
      <c r="G70" s="210">
        <v>84.86486486486487</v>
      </c>
      <c r="L70" s="517"/>
      <c r="M70" s="517"/>
      <c r="N70" s="517"/>
      <c r="O70" s="518"/>
    </row>
    <row r="71" spans="1:7" s="480" customFormat="1" ht="15.75">
      <c r="A71" s="476"/>
      <c r="B71" s="477" t="s">
        <v>69</v>
      </c>
      <c r="C71" s="482"/>
      <c r="D71" s="80"/>
      <c r="E71" s="478"/>
      <c r="F71" s="100"/>
      <c r="G71" s="210"/>
    </row>
    <row r="72" spans="1:7" s="480" customFormat="1" ht="46.5">
      <c r="A72" s="476">
        <v>55</v>
      </c>
      <c r="B72" s="520" t="s">
        <v>95</v>
      </c>
      <c r="C72" s="482" t="s">
        <v>44</v>
      </c>
      <c r="D72" s="6">
        <v>5</v>
      </c>
      <c r="E72" s="95">
        <v>2</v>
      </c>
      <c r="F72" s="95">
        <v>1</v>
      </c>
      <c r="G72" s="210">
        <v>50</v>
      </c>
    </row>
    <row r="73" spans="1:7" s="480" customFormat="1" ht="109.5">
      <c r="A73" s="476">
        <v>56</v>
      </c>
      <c r="B73" s="520" t="s">
        <v>97</v>
      </c>
      <c r="C73" s="521" t="s">
        <v>38</v>
      </c>
      <c r="D73" s="6">
        <v>1.05</v>
      </c>
      <c r="E73" s="95">
        <v>2.2</v>
      </c>
      <c r="F73" s="95">
        <v>1.32</v>
      </c>
      <c r="G73" s="210">
        <v>60</v>
      </c>
    </row>
    <row r="74" spans="1:7" s="480" customFormat="1" ht="62.25">
      <c r="A74" s="476">
        <v>57</v>
      </c>
      <c r="B74" s="520" t="s">
        <v>96</v>
      </c>
      <c r="C74" s="521" t="s">
        <v>38</v>
      </c>
      <c r="D74" s="6">
        <v>7</v>
      </c>
      <c r="E74" s="95">
        <v>7</v>
      </c>
      <c r="F74" s="95">
        <v>7</v>
      </c>
      <c r="G74" s="210">
        <v>100</v>
      </c>
    </row>
    <row r="75" spans="1:7" s="480" customFormat="1" ht="93.75">
      <c r="A75" s="476">
        <v>58</v>
      </c>
      <c r="B75" s="520" t="s">
        <v>70</v>
      </c>
      <c r="C75" s="521" t="s">
        <v>98</v>
      </c>
      <c r="D75" s="6">
        <v>160</v>
      </c>
      <c r="E75" s="126">
        <v>167</v>
      </c>
      <c r="F75" s="95">
        <v>165</v>
      </c>
      <c r="G75" s="210">
        <v>98.80239520958084</v>
      </c>
    </row>
    <row r="76" spans="1:7" s="480" customFormat="1" ht="78">
      <c r="A76" s="476">
        <v>59</v>
      </c>
      <c r="B76" s="520" t="s">
        <v>99</v>
      </c>
      <c r="C76" s="521" t="s">
        <v>38</v>
      </c>
      <c r="D76" s="6">
        <v>15</v>
      </c>
      <c r="E76" s="95">
        <v>15</v>
      </c>
      <c r="F76" s="95">
        <v>15.3</v>
      </c>
      <c r="G76" s="210">
        <v>102</v>
      </c>
    </row>
    <row r="77" spans="1:7" s="480" customFormat="1" ht="83.25" customHeight="1">
      <c r="A77" s="476">
        <v>60</v>
      </c>
      <c r="B77" s="520" t="s">
        <v>100</v>
      </c>
      <c r="C77" s="521" t="s">
        <v>38</v>
      </c>
      <c r="D77" s="6">
        <v>2.03</v>
      </c>
      <c r="E77" s="95">
        <v>2</v>
      </c>
      <c r="F77" s="95">
        <v>0.32</v>
      </c>
      <c r="G77" s="210">
        <v>16</v>
      </c>
    </row>
    <row r="78" spans="1:12" s="480" customFormat="1" ht="65.25" customHeight="1">
      <c r="A78" s="476">
        <v>61</v>
      </c>
      <c r="B78" s="520" t="s">
        <v>101</v>
      </c>
      <c r="C78" s="521" t="s">
        <v>38</v>
      </c>
      <c r="D78" s="6">
        <v>36</v>
      </c>
      <c r="E78" s="95">
        <v>29</v>
      </c>
      <c r="F78" s="95">
        <v>32.9</v>
      </c>
      <c r="G78" s="210">
        <v>113.44827586206895</v>
      </c>
      <c r="L78" s="522"/>
    </row>
    <row r="79" spans="1:7" s="480" customFormat="1" ht="15.75">
      <c r="A79" s="510"/>
      <c r="B79" s="507" t="s">
        <v>57</v>
      </c>
      <c r="C79" s="482"/>
      <c r="D79" s="15"/>
      <c r="E79" s="523"/>
      <c r="F79" s="523"/>
      <c r="G79" s="210" t="s">
        <v>135</v>
      </c>
    </row>
    <row r="80" spans="1:7" s="480" customFormat="1" ht="14.25">
      <c r="A80" s="510">
        <v>62</v>
      </c>
      <c r="B80" s="481" t="s">
        <v>23</v>
      </c>
      <c r="C80" s="482" t="s">
        <v>43</v>
      </c>
      <c r="D80" s="6">
        <v>746.7</v>
      </c>
      <c r="E80" s="95">
        <v>790</v>
      </c>
      <c r="F80" s="95">
        <v>797.8</v>
      </c>
      <c r="G80" s="210">
        <v>100.9873417721519</v>
      </c>
    </row>
    <row r="81" spans="1:7" s="480" customFormat="1" ht="15.75">
      <c r="A81" s="510">
        <v>63</v>
      </c>
      <c r="B81" s="481" t="s">
        <v>9</v>
      </c>
      <c r="C81" s="482" t="s">
        <v>44</v>
      </c>
      <c r="D81" s="6">
        <v>164</v>
      </c>
      <c r="E81" s="126">
        <v>167</v>
      </c>
      <c r="F81" s="95">
        <v>167</v>
      </c>
      <c r="G81" s="210">
        <v>100</v>
      </c>
    </row>
    <row r="82" spans="1:12" s="480" customFormat="1" ht="15.75">
      <c r="A82" s="510">
        <v>64</v>
      </c>
      <c r="B82" s="481" t="s">
        <v>16</v>
      </c>
      <c r="C82" s="482" t="s">
        <v>40</v>
      </c>
      <c r="D82" s="6">
        <v>21009.1</v>
      </c>
      <c r="E82" s="126">
        <v>22746</v>
      </c>
      <c r="F82" s="95">
        <v>25496.1</v>
      </c>
      <c r="G82" s="210">
        <v>112.090477446584</v>
      </c>
      <c r="H82" s="101">
        <v>11585</v>
      </c>
      <c r="L82" s="483"/>
    </row>
    <row r="83" spans="1:12" s="480" customFormat="1" ht="28.5">
      <c r="A83" s="510">
        <v>65</v>
      </c>
      <c r="B83" s="524" t="s">
        <v>137</v>
      </c>
      <c r="C83" s="525" t="s">
        <v>138</v>
      </c>
      <c r="D83" s="6">
        <v>86.4</v>
      </c>
      <c r="E83" s="126">
        <v>89</v>
      </c>
      <c r="F83" s="95">
        <v>89</v>
      </c>
      <c r="G83" s="210">
        <v>100</v>
      </c>
      <c r="H83" s="517"/>
      <c r="L83" s="483"/>
    </row>
    <row r="84" spans="1:12" s="480" customFormat="1" ht="15.75">
      <c r="A84" s="510">
        <v>66</v>
      </c>
      <c r="B84" s="524" t="s">
        <v>139</v>
      </c>
      <c r="C84" s="526"/>
      <c r="D84" s="6">
        <v>100</v>
      </c>
      <c r="E84" s="126">
        <v>100</v>
      </c>
      <c r="F84" s="95">
        <v>100</v>
      </c>
      <c r="G84" s="210">
        <v>100</v>
      </c>
      <c r="H84" s="517"/>
      <c r="L84" s="483"/>
    </row>
    <row r="85" spans="1:14" s="480" customFormat="1" ht="71.25">
      <c r="A85" s="510">
        <v>67</v>
      </c>
      <c r="B85" s="527" t="s">
        <v>81</v>
      </c>
      <c r="C85" s="499" t="s">
        <v>38</v>
      </c>
      <c r="D85" s="6">
        <v>145</v>
      </c>
      <c r="E85" s="95">
        <v>160</v>
      </c>
      <c r="F85" s="95">
        <v>193.6</v>
      </c>
      <c r="G85" s="210">
        <v>121</v>
      </c>
      <c r="N85" s="480" t="s">
        <v>135</v>
      </c>
    </row>
    <row r="86" spans="1:7" s="480" customFormat="1" ht="15.75">
      <c r="A86" s="510"/>
      <c r="B86" s="515" t="s">
        <v>56</v>
      </c>
      <c r="C86" s="499"/>
      <c r="D86" s="6"/>
      <c r="E86" s="126"/>
      <c r="F86" s="95"/>
      <c r="G86" s="210"/>
    </row>
    <row r="87" spans="1:7" s="480" customFormat="1" ht="42.75">
      <c r="A87" s="510">
        <v>68</v>
      </c>
      <c r="B87" s="488" t="s">
        <v>102</v>
      </c>
      <c r="C87" s="528" t="s">
        <v>38</v>
      </c>
      <c r="D87" s="20">
        <v>71.9</v>
      </c>
      <c r="E87" s="101">
        <v>69.3</v>
      </c>
      <c r="F87" s="101">
        <v>69.3</v>
      </c>
      <c r="G87" s="210">
        <v>100</v>
      </c>
    </row>
    <row r="88" spans="1:7" s="480" customFormat="1" ht="52.5" customHeight="1">
      <c r="A88" s="510">
        <v>69</v>
      </c>
      <c r="B88" s="520" t="s">
        <v>103</v>
      </c>
      <c r="C88" s="521" t="s">
        <v>38</v>
      </c>
      <c r="D88" s="20">
        <v>45.2</v>
      </c>
      <c r="E88" s="101">
        <v>49.3</v>
      </c>
      <c r="F88" s="101">
        <v>49.3</v>
      </c>
      <c r="G88" s="210">
        <v>100</v>
      </c>
    </row>
    <row r="89" spans="1:7" s="480" customFormat="1" ht="57">
      <c r="A89" s="510">
        <v>70</v>
      </c>
      <c r="B89" s="488" t="s">
        <v>71</v>
      </c>
      <c r="C89" s="528" t="s">
        <v>38</v>
      </c>
      <c r="D89" s="6">
        <v>97.98</v>
      </c>
      <c r="E89" s="95">
        <v>99</v>
      </c>
      <c r="F89" s="95">
        <v>94</v>
      </c>
      <c r="G89" s="210">
        <v>94.94949494949495</v>
      </c>
    </row>
    <row r="90" spans="1:7" s="480" customFormat="1" ht="42.75">
      <c r="A90" s="510">
        <v>71</v>
      </c>
      <c r="B90" s="481" t="s">
        <v>80</v>
      </c>
      <c r="C90" s="482" t="s">
        <v>40</v>
      </c>
      <c r="D90" s="6">
        <v>26368</v>
      </c>
      <c r="E90" s="95">
        <v>28200</v>
      </c>
      <c r="F90" s="95">
        <v>33231</v>
      </c>
      <c r="G90" s="210">
        <v>117.84042553191489</v>
      </c>
    </row>
    <row r="91" spans="1:7" s="480" customFormat="1" ht="15.75">
      <c r="A91" s="510"/>
      <c r="B91" s="507" t="s">
        <v>29</v>
      </c>
      <c r="C91" s="482"/>
      <c r="D91" s="6"/>
      <c r="E91" s="95"/>
      <c r="F91" s="95"/>
      <c r="G91" s="210"/>
    </row>
    <row r="92" spans="1:7" s="480" customFormat="1" ht="28.5">
      <c r="A92" s="510">
        <v>72</v>
      </c>
      <c r="B92" s="481" t="s">
        <v>55</v>
      </c>
      <c r="C92" s="529" t="s">
        <v>44</v>
      </c>
      <c r="D92" s="6">
        <v>8.5</v>
      </c>
      <c r="E92" s="95">
        <v>0</v>
      </c>
      <c r="F92" s="95">
        <v>24.1</v>
      </c>
      <c r="G92" s="210">
        <v>124.1</v>
      </c>
    </row>
    <row r="93" spans="1:7" s="480" customFormat="1" ht="28.5">
      <c r="A93" s="510">
        <v>73</v>
      </c>
      <c r="B93" s="481" t="s">
        <v>30</v>
      </c>
      <c r="C93" s="530"/>
      <c r="D93" s="6">
        <v>0</v>
      </c>
      <c r="E93" s="95">
        <v>0</v>
      </c>
      <c r="F93" s="95">
        <v>0</v>
      </c>
      <c r="G93" s="210">
        <v>0</v>
      </c>
    </row>
    <row r="94" spans="1:7" s="480" customFormat="1" ht="45.75" customHeight="1" thickBot="1">
      <c r="A94" s="510">
        <v>74</v>
      </c>
      <c r="B94" s="520" t="s">
        <v>104</v>
      </c>
      <c r="C94" s="531"/>
      <c r="D94" s="6">
        <v>326.4</v>
      </c>
      <c r="E94" s="95">
        <v>274.8</v>
      </c>
      <c r="F94" s="95">
        <v>177.6</v>
      </c>
      <c r="G94" s="210">
        <v>64.62882096069869</v>
      </c>
    </row>
    <row r="95" spans="1:7" s="480" customFormat="1" ht="51" customHeight="1">
      <c r="A95" s="510">
        <v>75</v>
      </c>
      <c r="B95" s="520" t="s">
        <v>140</v>
      </c>
      <c r="C95" s="532"/>
      <c r="D95" s="20">
        <v>65.8</v>
      </c>
      <c r="E95" s="101">
        <v>64.7</v>
      </c>
      <c r="F95" s="101">
        <v>65.3</v>
      </c>
      <c r="G95" s="210">
        <v>100.92735703245748</v>
      </c>
    </row>
    <row r="96" spans="1:8" s="480" customFormat="1" ht="14.25">
      <c r="A96" s="510">
        <v>76</v>
      </c>
      <c r="B96" s="488" t="s">
        <v>75</v>
      </c>
      <c r="C96" s="482" t="s">
        <v>40</v>
      </c>
      <c r="D96" s="20">
        <v>32773</v>
      </c>
      <c r="E96" s="101">
        <v>31839.7</v>
      </c>
      <c r="F96" s="101">
        <v>33588.1</v>
      </c>
      <c r="G96" s="210">
        <v>105.49125776938853</v>
      </c>
      <c r="H96" s="95">
        <v>24680</v>
      </c>
    </row>
    <row r="97" spans="1:7" s="480" customFormat="1" ht="15.75">
      <c r="A97" s="510"/>
      <c r="B97" s="507" t="s">
        <v>31</v>
      </c>
      <c r="C97" s="499"/>
      <c r="D97" s="6"/>
      <c r="E97" s="95"/>
      <c r="F97" s="95"/>
      <c r="G97" s="210"/>
    </row>
    <row r="98" spans="1:12" s="480" customFormat="1" ht="42.75">
      <c r="A98" s="510">
        <v>77</v>
      </c>
      <c r="B98" s="533" t="s">
        <v>76</v>
      </c>
      <c r="C98" s="482" t="s">
        <v>38</v>
      </c>
      <c r="D98" s="27">
        <v>26.5</v>
      </c>
      <c r="E98" s="94">
        <v>34</v>
      </c>
      <c r="F98" s="94">
        <v>34</v>
      </c>
      <c r="G98" s="210">
        <v>100</v>
      </c>
      <c r="L98" s="534"/>
    </row>
    <row r="99" spans="1:12" s="480" customFormat="1" ht="71.25">
      <c r="A99" s="510">
        <v>78</v>
      </c>
      <c r="B99" s="533" t="s">
        <v>141</v>
      </c>
      <c r="C99" s="482" t="s">
        <v>38</v>
      </c>
      <c r="D99" s="27">
        <v>9</v>
      </c>
      <c r="E99" s="94">
        <v>15</v>
      </c>
      <c r="F99" s="94">
        <v>5</v>
      </c>
      <c r="G99" s="210">
        <v>33.33333333333333</v>
      </c>
      <c r="L99" s="534"/>
    </row>
    <row r="100" spans="1:12" s="480" customFormat="1" ht="15.75">
      <c r="A100" s="510" t="s">
        <v>203</v>
      </c>
      <c r="B100" s="533" t="s">
        <v>142</v>
      </c>
      <c r="C100" s="482" t="s">
        <v>38</v>
      </c>
      <c r="D100" s="27">
        <v>85</v>
      </c>
      <c r="E100" s="94">
        <v>40</v>
      </c>
      <c r="F100" s="94">
        <v>25</v>
      </c>
      <c r="G100" s="210">
        <v>62.5</v>
      </c>
      <c r="L100" s="534"/>
    </row>
    <row r="101" spans="1:12" s="480" customFormat="1" ht="15.75">
      <c r="A101" s="510">
        <v>79</v>
      </c>
      <c r="B101" s="533" t="s">
        <v>143</v>
      </c>
      <c r="C101" s="482" t="s">
        <v>46</v>
      </c>
      <c r="D101" s="27">
        <v>43.5</v>
      </c>
      <c r="E101" s="94">
        <v>43.5</v>
      </c>
      <c r="F101" s="94">
        <v>43.5</v>
      </c>
      <c r="G101" s="210">
        <v>100</v>
      </c>
      <c r="L101" s="534"/>
    </row>
    <row r="102" spans="1:12" s="480" customFormat="1" ht="28.5">
      <c r="A102" s="510">
        <v>80</v>
      </c>
      <c r="B102" s="533" t="s">
        <v>144</v>
      </c>
      <c r="C102" s="482" t="s">
        <v>46</v>
      </c>
      <c r="D102" s="27">
        <v>36.6</v>
      </c>
      <c r="E102" s="94">
        <v>36.6</v>
      </c>
      <c r="F102" s="94">
        <v>36.7</v>
      </c>
      <c r="G102" s="210">
        <v>100.27322404371586</v>
      </c>
      <c r="L102" s="534"/>
    </row>
    <row r="103" spans="1:12" s="480" customFormat="1" ht="15.75">
      <c r="A103" s="510">
        <v>81</v>
      </c>
      <c r="B103" s="481" t="s">
        <v>23</v>
      </c>
      <c r="C103" s="482" t="s">
        <v>43</v>
      </c>
      <c r="D103" s="27">
        <v>60</v>
      </c>
      <c r="E103" s="94">
        <v>0</v>
      </c>
      <c r="F103" s="94">
        <v>0</v>
      </c>
      <c r="G103" s="210">
        <v>0</v>
      </c>
      <c r="L103" s="534"/>
    </row>
    <row r="104" spans="1:12" s="480" customFormat="1" ht="15.75">
      <c r="A104" s="510">
        <v>80</v>
      </c>
      <c r="B104" s="481" t="s">
        <v>9</v>
      </c>
      <c r="C104" s="482" t="s">
        <v>44</v>
      </c>
      <c r="D104" s="27">
        <v>73</v>
      </c>
      <c r="E104" s="94">
        <v>73</v>
      </c>
      <c r="F104" s="94">
        <v>73</v>
      </c>
      <c r="G104" s="210">
        <v>100</v>
      </c>
      <c r="L104" s="534"/>
    </row>
    <row r="105" spans="1:7" s="480" customFormat="1" ht="14.25">
      <c r="A105" s="510">
        <v>81</v>
      </c>
      <c r="B105" s="524" t="s">
        <v>16</v>
      </c>
      <c r="C105" s="499" t="s">
        <v>40</v>
      </c>
      <c r="D105" s="6">
        <v>16600</v>
      </c>
      <c r="E105" s="95">
        <v>17500</v>
      </c>
      <c r="F105" s="95">
        <v>17500</v>
      </c>
      <c r="G105" s="210">
        <v>100</v>
      </c>
    </row>
    <row r="106" spans="1:7" s="480" customFormat="1" ht="15.75">
      <c r="A106" s="510"/>
      <c r="B106" s="507" t="s">
        <v>27</v>
      </c>
      <c r="C106" s="482"/>
      <c r="D106" s="6"/>
      <c r="E106" s="95"/>
      <c r="F106" s="95"/>
      <c r="G106" s="210"/>
    </row>
    <row r="107" spans="1:12" s="480" customFormat="1" ht="60.75" customHeight="1">
      <c r="A107" s="510">
        <v>82</v>
      </c>
      <c r="B107" s="535" t="s">
        <v>88</v>
      </c>
      <c r="C107" s="482"/>
      <c r="D107" s="15">
        <v>5.9</v>
      </c>
      <c r="E107" s="523">
        <v>4.9</v>
      </c>
      <c r="F107" s="523">
        <v>4.2</v>
      </c>
      <c r="G107" s="210">
        <v>85.71428571428571</v>
      </c>
      <c r="H107" s="536">
        <v>4.8</v>
      </c>
      <c r="I107" s="536">
        <v>4.8</v>
      </c>
      <c r="J107" s="536">
        <v>4.8</v>
      </c>
      <c r="K107" s="537">
        <v>4.8</v>
      </c>
      <c r="L107" s="534"/>
    </row>
    <row r="108" spans="1:12" s="480" customFormat="1" ht="15.75">
      <c r="A108" s="510">
        <v>83</v>
      </c>
      <c r="B108" s="481" t="s">
        <v>23</v>
      </c>
      <c r="C108" s="482" t="s">
        <v>42</v>
      </c>
      <c r="D108" s="6">
        <v>6.5</v>
      </c>
      <c r="E108" s="95">
        <v>4.8</v>
      </c>
      <c r="F108" s="95">
        <v>4.8</v>
      </c>
      <c r="G108" s="210">
        <v>100</v>
      </c>
      <c r="L108" s="534"/>
    </row>
    <row r="109" spans="1:12" s="480" customFormat="1" ht="71.25">
      <c r="A109" s="510">
        <v>84</v>
      </c>
      <c r="B109" s="481" t="s">
        <v>118</v>
      </c>
      <c r="C109" s="482" t="s">
        <v>38</v>
      </c>
      <c r="D109" s="84">
        <v>0.5</v>
      </c>
      <c r="E109" s="95">
        <v>0.5</v>
      </c>
      <c r="F109" s="95">
        <v>0.5</v>
      </c>
      <c r="G109" s="210">
        <v>100</v>
      </c>
      <c r="L109" s="534"/>
    </row>
    <row r="110" spans="1:12" s="480" customFormat="1" ht="15.75">
      <c r="A110" s="510">
        <v>85</v>
      </c>
      <c r="B110" s="481" t="s">
        <v>9</v>
      </c>
      <c r="C110" s="482" t="s">
        <v>44</v>
      </c>
      <c r="D110" s="6">
        <v>70</v>
      </c>
      <c r="E110" s="95">
        <v>70</v>
      </c>
      <c r="F110" s="478">
        <v>70</v>
      </c>
      <c r="G110" s="210">
        <v>100</v>
      </c>
      <c r="L110" s="534"/>
    </row>
    <row r="111" spans="1:12" s="480" customFormat="1" ht="15.75">
      <c r="A111" s="510">
        <v>86</v>
      </c>
      <c r="B111" s="481" t="s">
        <v>16</v>
      </c>
      <c r="C111" s="482" t="s">
        <v>40</v>
      </c>
      <c r="D111" s="6">
        <v>20071</v>
      </c>
      <c r="E111" s="478">
        <v>19846</v>
      </c>
      <c r="F111" s="478">
        <v>20651</v>
      </c>
      <c r="G111" s="210">
        <v>104.05623299405423</v>
      </c>
      <c r="L111" s="534"/>
    </row>
    <row r="112" spans="1:12" s="480" customFormat="1" ht="30.75">
      <c r="A112" s="510"/>
      <c r="B112" s="511" t="s">
        <v>28</v>
      </c>
      <c r="C112" s="499"/>
      <c r="D112" s="6"/>
      <c r="E112" s="95"/>
      <c r="F112" s="95"/>
      <c r="G112" s="210"/>
      <c r="L112" s="534"/>
    </row>
    <row r="113" spans="1:7" s="480" customFormat="1" ht="30.75">
      <c r="A113" s="510">
        <v>87</v>
      </c>
      <c r="B113" s="520" t="s">
        <v>105</v>
      </c>
      <c r="C113" s="521"/>
      <c r="D113" s="6">
        <v>15.7</v>
      </c>
      <c r="E113" s="95">
        <v>15.7</v>
      </c>
      <c r="F113" s="95">
        <v>15.12</v>
      </c>
      <c r="G113" s="210">
        <v>96.30573248407643</v>
      </c>
    </row>
    <row r="114" spans="1:12" s="480" customFormat="1" ht="24" customHeight="1">
      <c r="A114" s="510"/>
      <c r="B114" s="520" t="s">
        <v>106</v>
      </c>
      <c r="C114" s="538" t="s">
        <v>107</v>
      </c>
      <c r="D114" s="20">
        <v>2.1</v>
      </c>
      <c r="E114" s="101">
        <v>2.1</v>
      </c>
      <c r="F114" s="539">
        <v>8.14</v>
      </c>
      <c r="G114" s="210">
        <v>387.6190476190476</v>
      </c>
      <c r="L114" s="534"/>
    </row>
    <row r="115" spans="1:12" s="480" customFormat="1" ht="30.75">
      <c r="A115" s="510"/>
      <c r="B115" s="520" t="s">
        <v>108</v>
      </c>
      <c r="C115" s="540"/>
      <c r="D115" s="20">
        <v>1.5</v>
      </c>
      <c r="E115" s="101">
        <v>1.5</v>
      </c>
      <c r="F115" s="539">
        <v>4.07</v>
      </c>
      <c r="G115" s="210">
        <v>271.3333333333333</v>
      </c>
      <c r="L115" s="534"/>
    </row>
    <row r="116" spans="1:12" s="480" customFormat="1" ht="15.75">
      <c r="A116" s="510"/>
      <c r="B116" s="520" t="s">
        <v>109</v>
      </c>
      <c r="C116" s="540"/>
      <c r="D116" s="20">
        <v>10</v>
      </c>
      <c r="E116" s="101">
        <v>10</v>
      </c>
      <c r="F116" s="539">
        <v>0.58</v>
      </c>
      <c r="G116" s="210">
        <v>5.8</v>
      </c>
      <c r="L116" s="534"/>
    </row>
    <row r="117" spans="1:12" s="480" customFormat="1" ht="30.75">
      <c r="A117" s="510"/>
      <c r="B117" s="520" t="s">
        <v>110</v>
      </c>
      <c r="C117" s="541"/>
      <c r="D117" s="20">
        <v>2.1</v>
      </c>
      <c r="E117" s="101">
        <v>2.1</v>
      </c>
      <c r="F117" s="101">
        <v>2.33</v>
      </c>
      <c r="G117" s="210">
        <v>110.95238095238096</v>
      </c>
      <c r="L117" s="534"/>
    </row>
    <row r="118" spans="1:12" s="480" customFormat="1" ht="141">
      <c r="A118" s="510">
        <v>88</v>
      </c>
      <c r="B118" s="520" t="s">
        <v>111</v>
      </c>
      <c r="C118" s="521" t="s">
        <v>38</v>
      </c>
      <c r="D118" s="22">
        <v>0</v>
      </c>
      <c r="E118" s="539">
        <v>0</v>
      </c>
      <c r="F118" s="539">
        <v>0</v>
      </c>
      <c r="G118" s="226">
        <v>0</v>
      </c>
      <c r="L118" s="534"/>
    </row>
    <row r="119" spans="1:12" s="480" customFormat="1" ht="15.75">
      <c r="A119" s="510">
        <v>89</v>
      </c>
      <c r="B119" s="542" t="s">
        <v>9</v>
      </c>
      <c r="C119" s="521" t="s">
        <v>44</v>
      </c>
      <c r="D119" s="22">
        <v>2</v>
      </c>
      <c r="E119" s="539">
        <v>2</v>
      </c>
      <c r="F119" s="539">
        <v>3</v>
      </c>
      <c r="G119" s="210">
        <v>150</v>
      </c>
      <c r="L119" s="534"/>
    </row>
    <row r="120" spans="1:12" s="480" customFormat="1" ht="15.75">
      <c r="A120" s="510">
        <v>90</v>
      </c>
      <c r="B120" s="542" t="s">
        <v>16</v>
      </c>
      <c r="C120" s="521" t="s">
        <v>112</v>
      </c>
      <c r="D120" s="22">
        <v>24484</v>
      </c>
      <c r="E120" s="539">
        <v>23000</v>
      </c>
      <c r="F120" s="539">
        <v>25080</v>
      </c>
      <c r="G120" s="210">
        <v>109.04347826086958</v>
      </c>
      <c r="L120" s="534"/>
    </row>
    <row r="121" spans="1:7" s="480" customFormat="1" ht="15.75">
      <c r="A121" s="510"/>
      <c r="B121" s="515" t="s">
        <v>14</v>
      </c>
      <c r="C121" s="499"/>
      <c r="D121" s="6"/>
      <c r="E121" s="95"/>
      <c r="F121" s="95"/>
      <c r="G121" s="210"/>
    </row>
    <row r="122" spans="1:7" s="480" customFormat="1" ht="14.25">
      <c r="A122" s="510">
        <v>91</v>
      </c>
      <c r="B122" s="481" t="s">
        <v>15</v>
      </c>
      <c r="C122" s="482" t="s">
        <v>42</v>
      </c>
      <c r="D122" s="6">
        <v>57.3</v>
      </c>
      <c r="E122" s="95">
        <v>100</v>
      </c>
      <c r="F122" s="95">
        <v>55.8</v>
      </c>
      <c r="G122" s="210">
        <v>55.8</v>
      </c>
    </row>
    <row r="123" spans="1:7" s="480" customFormat="1" ht="28.5">
      <c r="A123" s="510">
        <v>92</v>
      </c>
      <c r="B123" s="488" t="s">
        <v>82</v>
      </c>
      <c r="C123" s="482" t="s">
        <v>45</v>
      </c>
      <c r="D123" s="25">
        <v>22.7</v>
      </c>
      <c r="E123" s="96">
        <v>23.5</v>
      </c>
      <c r="F123" s="96">
        <v>23.6</v>
      </c>
      <c r="G123" s="210">
        <v>100.42553191489363</v>
      </c>
    </row>
    <row r="124" spans="1:7" s="480" customFormat="1" ht="28.5">
      <c r="A124" s="510"/>
      <c r="B124" s="488" t="s">
        <v>73</v>
      </c>
      <c r="C124" s="482" t="s">
        <v>46</v>
      </c>
      <c r="D124" s="6">
        <v>0.02</v>
      </c>
      <c r="E124" s="95">
        <v>0.04</v>
      </c>
      <c r="F124" s="95">
        <v>0.02</v>
      </c>
      <c r="G124" s="210">
        <v>50</v>
      </c>
    </row>
    <row r="125" spans="1:7" s="480" customFormat="1" ht="14.25">
      <c r="A125" s="510">
        <v>93</v>
      </c>
      <c r="B125" s="481" t="s">
        <v>72</v>
      </c>
      <c r="C125" s="482" t="s">
        <v>62</v>
      </c>
      <c r="D125" s="6">
        <v>0.36</v>
      </c>
      <c r="E125" s="95">
        <v>900</v>
      </c>
      <c r="F125" s="95">
        <v>458</v>
      </c>
      <c r="G125" s="210">
        <v>50.888888888888886</v>
      </c>
    </row>
    <row r="126" spans="1:12" s="480" customFormat="1" ht="30.75">
      <c r="A126" s="510" t="s">
        <v>121</v>
      </c>
      <c r="B126" s="507" t="s">
        <v>32</v>
      </c>
      <c r="C126" s="482"/>
      <c r="D126" s="6"/>
      <c r="E126" s="95"/>
      <c r="F126" s="95"/>
      <c r="G126" s="210"/>
      <c r="L126" s="483"/>
    </row>
    <row r="127" spans="1:12" s="480" customFormat="1" ht="28.5">
      <c r="A127" s="510">
        <v>94</v>
      </c>
      <c r="B127" s="488" t="s">
        <v>83</v>
      </c>
      <c r="C127" s="482" t="s">
        <v>38</v>
      </c>
      <c r="D127" s="20">
        <v>0.43</v>
      </c>
      <c r="E127" s="101">
        <v>0.43</v>
      </c>
      <c r="F127" s="101">
        <v>0.43</v>
      </c>
      <c r="G127" s="210">
        <v>100</v>
      </c>
      <c r="L127" s="534"/>
    </row>
    <row r="128" spans="1:18" s="480" customFormat="1" ht="54" customHeight="1">
      <c r="A128" s="510">
        <v>95</v>
      </c>
      <c r="B128" s="488" t="s">
        <v>84</v>
      </c>
      <c r="C128" s="482" t="s">
        <v>38</v>
      </c>
      <c r="D128" s="20">
        <v>3.43</v>
      </c>
      <c r="E128" s="101">
        <v>62</v>
      </c>
      <c r="F128" s="101">
        <v>59.2</v>
      </c>
      <c r="G128" s="210">
        <v>95.48387096774194</v>
      </c>
      <c r="L128" s="534"/>
      <c r="M128" s="543"/>
      <c r="N128" s="543"/>
      <c r="O128" s="543"/>
      <c r="P128" s="543"/>
      <c r="Q128" s="543"/>
      <c r="R128" s="543"/>
    </row>
    <row r="129" spans="1:12" s="480" customFormat="1" ht="28.5">
      <c r="A129" s="510">
        <v>96</v>
      </c>
      <c r="B129" s="488" t="s">
        <v>179</v>
      </c>
      <c r="C129" s="482" t="s">
        <v>38</v>
      </c>
      <c r="D129" s="20">
        <v>68</v>
      </c>
      <c r="E129" s="539">
        <v>68</v>
      </c>
      <c r="F129" s="539">
        <v>68</v>
      </c>
      <c r="G129" s="210">
        <v>100</v>
      </c>
      <c r="L129" s="544"/>
    </row>
    <row r="130" spans="1:12" s="480" customFormat="1" ht="15.75">
      <c r="A130" s="476">
        <v>97</v>
      </c>
      <c r="B130" s="481" t="s">
        <v>59</v>
      </c>
      <c r="C130" s="482" t="s">
        <v>38</v>
      </c>
      <c r="D130" s="6">
        <v>0</v>
      </c>
      <c r="E130" s="539">
        <v>0</v>
      </c>
      <c r="F130" s="95"/>
      <c r="G130" s="210"/>
      <c r="L130" s="534"/>
    </row>
    <row r="131" spans="1:12" s="480" customFormat="1" ht="15.75">
      <c r="A131" s="476">
        <v>98</v>
      </c>
      <c r="B131" s="488" t="s">
        <v>9</v>
      </c>
      <c r="C131" s="482" t="s">
        <v>44</v>
      </c>
      <c r="D131" s="22">
        <v>75</v>
      </c>
      <c r="E131" s="539">
        <v>68</v>
      </c>
      <c r="F131" s="539">
        <v>58</v>
      </c>
      <c r="G131" s="210">
        <v>85.29411764705883</v>
      </c>
      <c r="H131" s="539">
        <v>68</v>
      </c>
      <c r="I131" s="539">
        <v>68</v>
      </c>
      <c r="J131" s="539">
        <v>68</v>
      </c>
      <c r="K131" s="539">
        <v>68</v>
      </c>
      <c r="L131" s="534" t="s">
        <v>135</v>
      </c>
    </row>
    <row r="132" spans="1:12" s="480" customFormat="1" ht="15.75">
      <c r="A132" s="476">
        <v>99</v>
      </c>
      <c r="B132" s="488" t="s">
        <v>5</v>
      </c>
      <c r="C132" s="482" t="s">
        <v>40</v>
      </c>
      <c r="D132" s="20">
        <v>15309</v>
      </c>
      <c r="E132" s="101">
        <v>17020</v>
      </c>
      <c r="F132" s="101">
        <v>20844</v>
      </c>
      <c r="G132" s="210">
        <v>122.46768507638073</v>
      </c>
      <c r="L132" s="534"/>
    </row>
    <row r="133" spans="1:12" s="480" customFormat="1" ht="30.75">
      <c r="A133" s="476"/>
      <c r="B133" s="507" t="s">
        <v>66</v>
      </c>
      <c r="C133" s="536"/>
      <c r="D133" s="6"/>
      <c r="E133" s="95"/>
      <c r="F133" s="95"/>
      <c r="G133" s="210"/>
      <c r="L133" s="483"/>
    </row>
    <row r="134" spans="1:12" s="480" customFormat="1" ht="14.25">
      <c r="A134" s="476">
        <v>94</v>
      </c>
      <c r="B134" s="535" t="s">
        <v>113</v>
      </c>
      <c r="C134" s="521" t="s">
        <v>114</v>
      </c>
      <c r="D134" s="6">
        <v>0</v>
      </c>
      <c r="E134" s="95">
        <v>0</v>
      </c>
      <c r="F134" s="95">
        <v>0</v>
      </c>
      <c r="G134" s="210">
        <v>0</v>
      </c>
      <c r="L134" s="483"/>
    </row>
    <row r="135" spans="1:12" s="480" customFormat="1" ht="14.25">
      <c r="A135" s="476">
        <v>95</v>
      </c>
      <c r="B135" s="535" t="s">
        <v>115</v>
      </c>
      <c r="C135" s="521" t="s">
        <v>114</v>
      </c>
      <c r="D135" s="6">
        <v>0</v>
      </c>
      <c r="E135" s="95">
        <v>0</v>
      </c>
      <c r="F135" s="95">
        <v>0</v>
      </c>
      <c r="G135" s="210">
        <v>0</v>
      </c>
      <c r="L135" s="483"/>
    </row>
    <row r="136" spans="1:7" s="480" customFormat="1" ht="14.25">
      <c r="A136" s="476">
        <v>96</v>
      </c>
      <c r="B136" s="545" t="s">
        <v>119</v>
      </c>
      <c r="C136" s="521" t="s">
        <v>120</v>
      </c>
      <c r="D136" s="6">
        <v>0</v>
      </c>
      <c r="E136" s="478">
        <v>0</v>
      </c>
      <c r="F136" s="95">
        <v>0</v>
      </c>
      <c r="G136" s="210">
        <v>0</v>
      </c>
    </row>
    <row r="137" spans="1:7" s="480" customFormat="1" ht="14.25">
      <c r="A137" s="491">
        <v>97</v>
      </c>
      <c r="B137" s="488" t="s">
        <v>9</v>
      </c>
      <c r="C137" s="478" t="s">
        <v>44</v>
      </c>
      <c r="D137" s="6">
        <v>93</v>
      </c>
      <c r="E137" s="536">
        <v>93</v>
      </c>
      <c r="F137" s="101">
        <v>93</v>
      </c>
      <c r="G137" s="210">
        <v>100</v>
      </c>
    </row>
    <row r="138" spans="1:7" s="480" customFormat="1" ht="14.25">
      <c r="A138" s="491">
        <v>98</v>
      </c>
      <c r="B138" s="488" t="s">
        <v>16</v>
      </c>
      <c r="C138" s="478" t="s">
        <v>40</v>
      </c>
      <c r="D138" s="6">
        <v>16600</v>
      </c>
      <c r="E138" s="95">
        <v>16920</v>
      </c>
      <c r="F138" s="101">
        <v>16920</v>
      </c>
      <c r="G138" s="210">
        <v>100</v>
      </c>
    </row>
    <row r="139" spans="1:7" s="480" customFormat="1" ht="75.75" customHeight="1">
      <c r="A139" s="491">
        <v>99</v>
      </c>
      <c r="B139" s="488" t="s">
        <v>77</v>
      </c>
      <c r="C139" s="478" t="s">
        <v>38</v>
      </c>
      <c r="D139" s="20">
        <v>43</v>
      </c>
      <c r="E139" s="95">
        <v>43.1</v>
      </c>
      <c r="F139" s="523">
        <v>43.1</v>
      </c>
      <c r="G139" s="210">
        <v>100</v>
      </c>
    </row>
    <row r="140" spans="1:7" s="480" customFormat="1" ht="30.75">
      <c r="A140" s="491"/>
      <c r="B140" s="515" t="s">
        <v>65</v>
      </c>
      <c r="C140" s="499"/>
      <c r="D140" s="20"/>
      <c r="E140" s="95"/>
      <c r="F140" s="95"/>
      <c r="G140" s="210"/>
    </row>
    <row r="141" spans="1:14" s="480" customFormat="1" ht="14.25">
      <c r="A141" s="491">
        <v>100</v>
      </c>
      <c r="B141" s="481" t="s">
        <v>63</v>
      </c>
      <c r="C141" s="482" t="s">
        <v>42</v>
      </c>
      <c r="D141" s="6">
        <v>55.3</v>
      </c>
      <c r="E141" s="95">
        <v>55</v>
      </c>
      <c r="F141" s="95">
        <v>60.1</v>
      </c>
      <c r="G141" s="210">
        <v>109.27272727272728</v>
      </c>
      <c r="N141" s="514"/>
    </row>
    <row r="142" spans="1:7" s="480" customFormat="1" ht="30.75">
      <c r="A142" s="491">
        <v>101</v>
      </c>
      <c r="B142" s="520" t="s">
        <v>116</v>
      </c>
      <c r="C142" s="521" t="s">
        <v>117</v>
      </c>
      <c r="D142" s="27">
        <v>389</v>
      </c>
      <c r="E142" s="512">
        <v>389</v>
      </c>
      <c r="F142" s="94">
        <v>389</v>
      </c>
      <c r="G142" s="210">
        <v>100</v>
      </c>
    </row>
    <row r="143" spans="1:7" s="480" customFormat="1" ht="15.75">
      <c r="A143" s="491">
        <v>102</v>
      </c>
      <c r="B143" s="488" t="s">
        <v>9</v>
      </c>
      <c r="C143" s="482" t="s">
        <v>44</v>
      </c>
      <c r="D143" s="55">
        <v>109</v>
      </c>
      <c r="E143" s="512">
        <v>107</v>
      </c>
      <c r="F143" s="177">
        <v>107</v>
      </c>
      <c r="G143" s="210">
        <v>100</v>
      </c>
    </row>
    <row r="144" spans="1:7" s="480" customFormat="1" ht="15.75">
      <c r="A144" s="491">
        <v>103</v>
      </c>
      <c r="B144" s="488" t="s">
        <v>16</v>
      </c>
      <c r="C144" s="482" t="s">
        <v>40</v>
      </c>
      <c r="D144" s="55">
        <v>16373</v>
      </c>
      <c r="E144" s="512">
        <v>16920</v>
      </c>
      <c r="F144" s="177">
        <v>19742</v>
      </c>
      <c r="G144" s="210">
        <v>116.67848699763594</v>
      </c>
    </row>
    <row r="145" spans="1:7" s="480" customFormat="1" ht="15.75">
      <c r="A145" s="546"/>
      <c r="B145" s="515" t="s">
        <v>34</v>
      </c>
      <c r="C145" s="499"/>
      <c r="D145" s="6"/>
      <c r="E145" s="95"/>
      <c r="F145" s="95"/>
      <c r="G145" s="210"/>
    </row>
    <row r="146" spans="1:12" s="480" customFormat="1" ht="19.5" customHeight="1">
      <c r="A146" s="491">
        <v>104</v>
      </c>
      <c r="B146" s="481" t="s">
        <v>35</v>
      </c>
      <c r="C146" s="482" t="s">
        <v>50</v>
      </c>
      <c r="D146" s="80">
        <v>1050</v>
      </c>
      <c r="E146" s="95">
        <v>1050</v>
      </c>
      <c r="F146" s="95">
        <v>878.2</v>
      </c>
      <c r="G146" s="210">
        <v>83.63809523809525</v>
      </c>
      <c r="L146" s="483"/>
    </row>
    <row r="147" ht="14.25">
      <c r="D147" s="214"/>
    </row>
    <row r="148" ht="14.25">
      <c r="D148" s="214"/>
    </row>
  </sheetData>
  <sheetProtection/>
  <mergeCells count="4">
    <mergeCell ref="A1:G1"/>
    <mergeCell ref="C83:C84"/>
    <mergeCell ref="C92:C94"/>
    <mergeCell ref="C114:C1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1.57421875" style="311" customWidth="1"/>
    <col min="6" max="6" width="12.00390625" style="311" customWidth="1"/>
    <col min="7" max="7" width="9.421875" style="311" customWidth="1"/>
    <col min="8" max="11" width="9.140625" style="234" hidden="1" customWidth="1"/>
    <col min="12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135</v>
      </c>
      <c r="B1" s="443"/>
      <c r="C1" s="443"/>
      <c r="D1" s="443"/>
      <c r="E1" s="443"/>
      <c r="F1" s="443"/>
      <c r="G1" s="443"/>
    </row>
    <row r="2" spans="1:7" s="239" customFormat="1" ht="36">
      <c r="A2" s="235"/>
      <c r="B2" s="236" t="s">
        <v>51</v>
      </c>
      <c r="C2" s="237" t="s">
        <v>36</v>
      </c>
      <c r="D2" s="238" t="s">
        <v>211</v>
      </c>
      <c r="E2" s="238" t="s">
        <v>212</v>
      </c>
      <c r="F2" s="238" t="s">
        <v>213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109" customFormat="1" ht="14.25">
      <c r="A4" s="240">
        <v>1</v>
      </c>
      <c r="B4" s="244" t="s">
        <v>1</v>
      </c>
      <c r="C4" s="222" t="s">
        <v>37</v>
      </c>
      <c r="D4" s="225">
        <v>22.9</v>
      </c>
      <c r="E4" s="225">
        <v>22.5</v>
      </c>
      <c r="F4" s="225">
        <v>22.5</v>
      </c>
      <c r="G4" s="246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14.25">
      <c r="A5" s="240">
        <f>A4+1</f>
        <v>2</v>
      </c>
      <c r="B5" s="244" t="s">
        <v>2</v>
      </c>
      <c r="C5" s="222" t="s">
        <v>37</v>
      </c>
      <c r="D5" s="103">
        <v>12.2</v>
      </c>
      <c r="E5" s="103">
        <v>11.8</v>
      </c>
      <c r="F5" s="103">
        <v>11.8</v>
      </c>
      <c r="G5" s="246">
        <f>F5/E5*100</f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4.25">
      <c r="A6" s="240">
        <f>A5+1</f>
        <v>3</v>
      </c>
      <c r="B6" s="244" t="s">
        <v>3</v>
      </c>
      <c r="C6" s="222" t="s">
        <v>37</v>
      </c>
      <c r="D6" s="103">
        <v>11.4</v>
      </c>
      <c r="E6" s="103">
        <v>11.4</v>
      </c>
      <c r="F6" s="103">
        <v>11.5</v>
      </c>
      <c r="G6" s="246">
        <f>F6/E6*100</f>
        <v>100.87719298245614</v>
      </c>
    </row>
    <row r="7" spans="1:12" s="109" customFormat="1" ht="14.25">
      <c r="A7" s="240">
        <f>A6+1</f>
        <v>4</v>
      </c>
      <c r="B7" s="244" t="s">
        <v>199</v>
      </c>
      <c r="C7" s="222" t="s">
        <v>38</v>
      </c>
      <c r="D7" s="103">
        <v>9.2</v>
      </c>
      <c r="E7" s="103">
        <v>55</v>
      </c>
      <c r="F7" s="103">
        <v>103</v>
      </c>
      <c r="G7" s="246">
        <f>F7/E7*100</f>
        <v>187.27272727272728</v>
      </c>
      <c r="L7" s="110"/>
    </row>
    <row r="8" spans="1:12" s="109" customFormat="1" ht="14.25">
      <c r="A8" s="240">
        <f>A7+1</f>
        <v>5</v>
      </c>
      <c r="B8" s="249" t="s">
        <v>52</v>
      </c>
      <c r="C8" s="222" t="s">
        <v>38</v>
      </c>
      <c r="D8" s="103">
        <v>0.4</v>
      </c>
      <c r="E8" s="103">
        <v>0.8</v>
      </c>
      <c r="F8" s="103">
        <v>0.5</v>
      </c>
      <c r="G8" s="246">
        <f>F8/E8*100</f>
        <v>62.5</v>
      </c>
      <c r="L8" s="110"/>
    </row>
    <row r="9" spans="1:12" s="109" customFormat="1" ht="15.75">
      <c r="A9" s="240"/>
      <c r="B9" s="241" t="s">
        <v>67</v>
      </c>
      <c r="C9" s="222"/>
      <c r="D9" s="103"/>
      <c r="E9" s="103"/>
      <c r="F9" s="103"/>
      <c r="G9" s="246"/>
      <c r="L9" s="110"/>
    </row>
    <row r="10" spans="1:7" s="109" customFormat="1" ht="14.25">
      <c r="A10" s="240">
        <f>A8+1</f>
        <v>6</v>
      </c>
      <c r="B10" s="244" t="s">
        <v>4</v>
      </c>
      <c r="C10" s="222" t="s">
        <v>39</v>
      </c>
      <c r="D10" s="103">
        <v>187.3</v>
      </c>
      <c r="E10" s="224">
        <v>120</v>
      </c>
      <c r="F10" s="103">
        <v>217.1</v>
      </c>
      <c r="G10" s="246">
        <f>F10/E10*100</f>
        <v>180.91666666666666</v>
      </c>
    </row>
    <row r="11" spans="1:7" s="250" customFormat="1" ht="14.25">
      <c r="A11" s="240"/>
      <c r="B11" s="244" t="s">
        <v>54</v>
      </c>
      <c r="C11" s="222" t="s">
        <v>39</v>
      </c>
      <c r="D11" s="103">
        <v>148.2</v>
      </c>
      <c r="E11" s="224">
        <v>65</v>
      </c>
      <c r="F11" s="103">
        <v>174.7</v>
      </c>
      <c r="G11" s="246">
        <f>F11/E11*100</f>
        <v>268.7692307692307</v>
      </c>
    </row>
    <row r="12" spans="1:7" s="109" customFormat="1" ht="14.25">
      <c r="A12" s="240">
        <f>A10+1</f>
        <v>7</v>
      </c>
      <c r="B12" s="251" t="s">
        <v>5</v>
      </c>
      <c r="C12" s="222"/>
      <c r="D12" s="103">
        <v>28635.7</v>
      </c>
      <c r="E12" s="103">
        <v>29000</v>
      </c>
      <c r="F12" s="103">
        <v>31512.8</v>
      </c>
      <c r="G12" s="246">
        <f>F12/E12*100</f>
        <v>108.6648275862069</v>
      </c>
    </row>
    <row r="13" spans="1:7" s="109" customFormat="1" ht="42.75">
      <c r="A13" s="240">
        <v>8</v>
      </c>
      <c r="B13" s="252" t="s">
        <v>122</v>
      </c>
      <c r="C13" s="222" t="s">
        <v>42</v>
      </c>
      <c r="D13" s="103">
        <v>65.48</v>
      </c>
      <c r="E13" s="103">
        <v>65.48</v>
      </c>
      <c r="F13" s="103">
        <v>88.54</v>
      </c>
      <c r="G13" s="253">
        <f>F13/E13*100</f>
        <v>135.21686010995722</v>
      </c>
    </row>
    <row r="14" spans="1:7" s="109" customFormat="1" ht="42.75">
      <c r="A14" s="240">
        <v>9</v>
      </c>
      <c r="B14" s="244" t="s">
        <v>74</v>
      </c>
      <c r="C14" s="222" t="s">
        <v>40</v>
      </c>
      <c r="D14" s="103">
        <v>1995.3</v>
      </c>
      <c r="E14" s="103">
        <v>2187.8</v>
      </c>
      <c r="F14" s="103">
        <v>1840.6</v>
      </c>
      <c r="G14" s="253">
        <f>F14/E14*100</f>
        <v>84.13017643294633</v>
      </c>
    </row>
    <row r="15" spans="1:7" s="109" customFormat="1" ht="14.25">
      <c r="A15" s="240"/>
      <c r="B15" s="254" t="s">
        <v>68</v>
      </c>
      <c r="C15" s="222"/>
      <c r="D15" s="103"/>
      <c r="E15" s="103"/>
      <c r="F15" s="103"/>
      <c r="G15" s="246"/>
    </row>
    <row r="16" spans="1:15" s="109" customFormat="1" ht="14.25">
      <c r="A16" s="240">
        <f>A14+1</f>
        <v>10</v>
      </c>
      <c r="B16" s="244" t="s">
        <v>11</v>
      </c>
      <c r="C16" s="222" t="s">
        <v>42</v>
      </c>
      <c r="D16" s="103">
        <f aca="true" t="shared" si="0" ref="D16:F17">D21+D26+D31+D36</f>
        <v>4830.1</v>
      </c>
      <c r="E16" s="103">
        <f t="shared" si="0"/>
        <v>5023.4</v>
      </c>
      <c r="F16" s="103">
        <f t="shared" si="0"/>
        <v>5842.599999999999</v>
      </c>
      <c r="G16" s="246">
        <f>F16/E16*100</f>
        <v>116.30768005733168</v>
      </c>
      <c r="L16" s="110"/>
      <c r="N16" s="255"/>
      <c r="O16" s="256"/>
    </row>
    <row r="17" spans="1:14" s="109" customFormat="1" ht="14.25">
      <c r="A17" s="257">
        <f>A16+1</f>
        <v>11</v>
      </c>
      <c r="B17" s="244" t="s">
        <v>60</v>
      </c>
      <c r="C17" s="222" t="s">
        <v>39</v>
      </c>
      <c r="D17" s="103">
        <f t="shared" si="0"/>
        <v>43.7</v>
      </c>
      <c r="E17" s="103">
        <f t="shared" si="0"/>
        <v>21</v>
      </c>
      <c r="F17" s="103">
        <f>F22+F27+F32+F37</f>
        <v>35.4</v>
      </c>
      <c r="G17" s="246">
        <f>F17/E17*100</f>
        <v>168.57142857142858</v>
      </c>
      <c r="L17" s="110"/>
      <c r="N17" s="255"/>
    </row>
    <row r="18" spans="1:12" s="109" customFormat="1" ht="28.5">
      <c r="A18" s="257">
        <f>A17+1</f>
        <v>12</v>
      </c>
      <c r="B18" s="244" t="s">
        <v>8</v>
      </c>
      <c r="C18" s="222" t="s">
        <v>43</v>
      </c>
      <c r="D18" s="258">
        <v>3626</v>
      </c>
      <c r="E18" s="103">
        <v>3630</v>
      </c>
      <c r="F18" s="258">
        <v>4434</v>
      </c>
      <c r="G18" s="253">
        <f>F18/E18*100</f>
        <v>122.14876033057851</v>
      </c>
      <c r="L18" s="110"/>
    </row>
    <row r="19" spans="1:7" s="109" customFormat="1" ht="14.25">
      <c r="A19" s="257">
        <v>13</v>
      </c>
      <c r="B19" s="252" t="s">
        <v>75</v>
      </c>
      <c r="C19" s="222" t="s">
        <v>40</v>
      </c>
      <c r="D19" s="259">
        <v>24000</v>
      </c>
      <c r="E19" s="259">
        <v>25000</v>
      </c>
      <c r="F19" s="259">
        <v>33144</v>
      </c>
      <c r="G19" s="246">
        <f>F19/E19*100</f>
        <v>132.576</v>
      </c>
    </row>
    <row r="20" spans="1:7" s="109" customFormat="1" ht="14.25">
      <c r="A20" s="257"/>
      <c r="B20" s="260" t="s">
        <v>10</v>
      </c>
      <c r="C20" s="222"/>
      <c r="D20" s="103"/>
      <c r="E20" s="103"/>
      <c r="F20" s="103"/>
      <c r="G20" s="246"/>
    </row>
    <row r="21" spans="1:14" s="109" customFormat="1" ht="14.25">
      <c r="A21" s="257">
        <f>A19+1</f>
        <v>14</v>
      </c>
      <c r="B21" s="244" t="s">
        <v>11</v>
      </c>
      <c r="C21" s="222" t="s">
        <v>42</v>
      </c>
      <c r="D21" s="103">
        <v>4377</v>
      </c>
      <c r="E21" s="103">
        <v>4320</v>
      </c>
      <c r="F21" s="103">
        <v>5037.4</v>
      </c>
      <c r="G21" s="246">
        <f>F21/E21*100</f>
        <v>116.60648148148147</v>
      </c>
      <c r="L21" s="110"/>
      <c r="N21" s="255"/>
    </row>
    <row r="22" spans="1:12" s="109" customFormat="1" ht="14.25">
      <c r="A22" s="257">
        <f>A21+1</f>
        <v>15</v>
      </c>
      <c r="B22" s="244" t="s">
        <v>60</v>
      </c>
      <c r="C22" s="222" t="s">
        <v>42</v>
      </c>
      <c r="D22" s="103">
        <v>18.1</v>
      </c>
      <c r="E22" s="103">
        <v>19</v>
      </c>
      <c r="F22" s="103">
        <v>10.8</v>
      </c>
      <c r="G22" s="246">
        <f aca="true" t="shared" si="1" ref="G22:G31">F22/E22*100</f>
        <v>56.84210526315789</v>
      </c>
      <c r="L22" s="110"/>
    </row>
    <row r="23" spans="1:12" s="109" customFormat="1" ht="28.5">
      <c r="A23" s="257">
        <f>A22+1</f>
        <v>16</v>
      </c>
      <c r="B23" s="244" t="s">
        <v>8</v>
      </c>
      <c r="C23" s="222" t="s">
        <v>43</v>
      </c>
      <c r="D23" s="103">
        <v>13678</v>
      </c>
      <c r="E23" s="103">
        <v>13714</v>
      </c>
      <c r="F23" s="103">
        <v>16516</v>
      </c>
      <c r="G23" s="253">
        <f t="shared" si="1"/>
        <v>120.43167565990957</v>
      </c>
      <c r="H23" s="262"/>
      <c r="L23" s="110"/>
    </row>
    <row r="24" spans="1:12" s="109" customFormat="1" ht="14.25">
      <c r="A24" s="257">
        <v>17</v>
      </c>
      <c r="B24" s="252" t="s">
        <v>75</v>
      </c>
      <c r="C24" s="222" t="s">
        <v>40</v>
      </c>
      <c r="D24" s="103">
        <v>29035</v>
      </c>
      <c r="E24" s="103">
        <v>30000</v>
      </c>
      <c r="F24" s="103">
        <v>36739</v>
      </c>
      <c r="G24" s="253">
        <f t="shared" si="1"/>
        <v>122.46333333333332</v>
      </c>
      <c r="L24" s="110"/>
    </row>
    <row r="25" spans="1:7" s="109" customFormat="1" ht="14.25">
      <c r="A25" s="257"/>
      <c r="B25" s="263" t="s">
        <v>87</v>
      </c>
      <c r="C25" s="264"/>
      <c r="D25" s="103"/>
      <c r="E25" s="103"/>
      <c r="F25" s="103"/>
      <c r="G25" s="253"/>
    </row>
    <row r="26" spans="1:7" s="109" customFormat="1" ht="14.25">
      <c r="A26" s="257">
        <f>A24+1</f>
        <v>18</v>
      </c>
      <c r="B26" s="266" t="s">
        <v>11</v>
      </c>
      <c r="C26" s="222" t="s">
        <v>42</v>
      </c>
      <c r="D26" s="103">
        <v>3.5</v>
      </c>
      <c r="E26" s="103">
        <v>3.4</v>
      </c>
      <c r="F26" s="103">
        <v>2.7</v>
      </c>
      <c r="G26" s="253">
        <f t="shared" si="1"/>
        <v>79.41176470588236</v>
      </c>
    </row>
    <row r="27" spans="1:7" s="109" customFormat="1" ht="14.25">
      <c r="A27" s="257">
        <f>A26+1</f>
        <v>19</v>
      </c>
      <c r="B27" s="266" t="s">
        <v>60</v>
      </c>
      <c r="C27" s="222" t="s">
        <v>42</v>
      </c>
      <c r="D27" s="103">
        <v>0</v>
      </c>
      <c r="E27" s="225">
        <v>0</v>
      </c>
      <c r="F27" s="103">
        <v>0</v>
      </c>
      <c r="G27" s="253">
        <v>0</v>
      </c>
    </row>
    <row r="28" spans="1:7" s="109" customFormat="1" ht="28.5">
      <c r="A28" s="257">
        <f>A27+1</f>
        <v>20</v>
      </c>
      <c r="B28" s="266" t="s">
        <v>8</v>
      </c>
      <c r="C28" s="222" t="s">
        <v>43</v>
      </c>
      <c r="D28" s="269">
        <v>269</v>
      </c>
      <c r="E28" s="268">
        <v>262</v>
      </c>
      <c r="F28" s="269">
        <v>225</v>
      </c>
      <c r="G28" s="253">
        <f t="shared" si="1"/>
        <v>85.87786259541986</v>
      </c>
    </row>
    <row r="29" spans="1:7" s="109" customFormat="1" ht="14.25">
      <c r="A29" s="257">
        <f>A28+1</f>
        <v>21</v>
      </c>
      <c r="B29" s="270" t="s">
        <v>75</v>
      </c>
      <c r="C29" s="222" t="s">
        <v>40</v>
      </c>
      <c r="D29" s="272">
        <v>18419</v>
      </c>
      <c r="E29" s="225">
        <v>19700</v>
      </c>
      <c r="F29" s="272">
        <v>19910</v>
      </c>
      <c r="G29" s="246">
        <f t="shared" si="1"/>
        <v>101.06598984771573</v>
      </c>
    </row>
    <row r="30" spans="1:7" s="109" customFormat="1" ht="28.5">
      <c r="A30" s="257"/>
      <c r="B30" s="273" t="s">
        <v>61</v>
      </c>
      <c r="C30" s="264"/>
      <c r="D30" s="103"/>
      <c r="E30" s="103"/>
      <c r="F30" s="103"/>
      <c r="G30" s="246"/>
    </row>
    <row r="31" spans="1:12" s="109" customFormat="1" ht="14.25">
      <c r="A31" s="257">
        <v>22</v>
      </c>
      <c r="B31" s="244" t="s">
        <v>11</v>
      </c>
      <c r="C31" s="222" t="s">
        <v>42</v>
      </c>
      <c r="D31" s="103">
        <v>330.3</v>
      </c>
      <c r="E31" s="103">
        <v>550</v>
      </c>
      <c r="F31" s="103">
        <v>652</v>
      </c>
      <c r="G31" s="246">
        <f t="shared" si="1"/>
        <v>118.54545454545456</v>
      </c>
      <c r="L31" s="114"/>
    </row>
    <row r="32" spans="1:12" s="109" customFormat="1" ht="14.25">
      <c r="A32" s="257">
        <f>A31+1</f>
        <v>23</v>
      </c>
      <c r="B32" s="244" t="s">
        <v>60</v>
      </c>
      <c r="C32" s="222" t="s">
        <v>42</v>
      </c>
      <c r="D32" s="103">
        <v>21.6</v>
      </c>
      <c r="E32" s="103">
        <v>0</v>
      </c>
      <c r="F32" s="103">
        <v>14</v>
      </c>
      <c r="G32" s="246">
        <v>114</v>
      </c>
      <c r="L32" s="110"/>
    </row>
    <row r="33" spans="1:12" s="109" customFormat="1" ht="28.5">
      <c r="A33" s="257">
        <f>A32+1</f>
        <v>24</v>
      </c>
      <c r="B33" s="244" t="s">
        <v>8</v>
      </c>
      <c r="C33" s="222" t="s">
        <v>43</v>
      </c>
      <c r="D33" s="212">
        <v>395.1</v>
      </c>
      <c r="E33" s="224">
        <v>658</v>
      </c>
      <c r="F33" s="212">
        <v>780</v>
      </c>
      <c r="G33" s="253">
        <f>F33/E33*100</f>
        <v>118.54103343465046</v>
      </c>
      <c r="L33" s="110"/>
    </row>
    <row r="34" spans="1:7" s="109" customFormat="1" ht="14.25">
      <c r="A34" s="257">
        <v>25</v>
      </c>
      <c r="B34" s="252" t="s">
        <v>75</v>
      </c>
      <c r="C34" s="222" t="s">
        <v>40</v>
      </c>
      <c r="D34" s="223">
        <v>18529</v>
      </c>
      <c r="E34" s="223">
        <v>17500</v>
      </c>
      <c r="F34" s="223">
        <v>19780</v>
      </c>
      <c r="G34" s="253">
        <f>F34/E34*100</f>
        <v>113.02857142857144</v>
      </c>
    </row>
    <row r="35" spans="1:7" s="109" customFormat="1" ht="28.5">
      <c r="A35" s="257"/>
      <c r="B35" s="260" t="s">
        <v>78</v>
      </c>
      <c r="C35" s="264"/>
      <c r="D35" s="103"/>
      <c r="E35" s="103"/>
      <c r="F35" s="103"/>
      <c r="G35" s="253"/>
    </row>
    <row r="36" spans="1:7" s="109" customFormat="1" ht="14.25">
      <c r="A36" s="257">
        <f>A34+1</f>
        <v>26</v>
      </c>
      <c r="B36" s="244" t="s">
        <v>11</v>
      </c>
      <c r="C36" s="222" t="s">
        <v>42</v>
      </c>
      <c r="D36" s="103">
        <v>119.3</v>
      </c>
      <c r="E36" s="103">
        <v>150</v>
      </c>
      <c r="F36" s="103">
        <v>150.5</v>
      </c>
      <c r="G36" s="253">
        <f>F36/E36*100</f>
        <v>100.33333333333334</v>
      </c>
    </row>
    <row r="37" spans="1:7" s="109" customFormat="1" ht="14.25">
      <c r="A37" s="257">
        <f>A36+1</f>
        <v>27</v>
      </c>
      <c r="B37" s="244" t="s">
        <v>60</v>
      </c>
      <c r="C37" s="222" t="s">
        <v>42</v>
      </c>
      <c r="D37" s="103">
        <v>4</v>
      </c>
      <c r="E37" s="224">
        <v>2</v>
      </c>
      <c r="F37" s="103">
        <v>10.6</v>
      </c>
      <c r="G37" s="253">
        <f>F37/E37*100</f>
        <v>530</v>
      </c>
    </row>
    <row r="38" spans="1:7" s="109" customFormat="1" ht="28.5">
      <c r="A38" s="257">
        <f>A37+1</f>
        <v>28</v>
      </c>
      <c r="B38" s="244" t="s">
        <v>8</v>
      </c>
      <c r="C38" s="222" t="s">
        <v>43</v>
      </c>
      <c r="D38" s="258">
        <v>727</v>
      </c>
      <c r="E38" s="342">
        <v>914</v>
      </c>
      <c r="F38" s="258">
        <v>918</v>
      </c>
      <c r="G38" s="253">
        <f>F38/E38*100</f>
        <v>100.43763676148797</v>
      </c>
    </row>
    <row r="39" spans="1:7" s="109" customFormat="1" ht="14.25">
      <c r="A39" s="257">
        <v>29</v>
      </c>
      <c r="B39" s="252" t="s">
        <v>75</v>
      </c>
      <c r="C39" s="222" t="s">
        <v>40</v>
      </c>
      <c r="D39" s="223">
        <v>17907</v>
      </c>
      <c r="E39" s="223">
        <v>18100</v>
      </c>
      <c r="F39" s="223">
        <v>19519</v>
      </c>
      <c r="G39" s="253">
        <f>F39/E39*100</f>
        <v>107.83977900552486</v>
      </c>
    </row>
    <row r="40" spans="1:7" s="109" customFormat="1" ht="15.75">
      <c r="A40" s="257"/>
      <c r="B40" s="276" t="s">
        <v>12</v>
      </c>
      <c r="C40" s="264"/>
      <c r="D40" s="103"/>
      <c r="E40" s="224"/>
      <c r="F40" s="103"/>
      <c r="G40" s="103"/>
    </row>
    <row r="41" spans="1:7" s="109" customFormat="1" ht="14.25">
      <c r="A41" s="257">
        <f>A39+1</f>
        <v>30</v>
      </c>
      <c r="B41" s="252" t="s">
        <v>136</v>
      </c>
      <c r="C41" s="222" t="s">
        <v>42</v>
      </c>
      <c r="D41" s="103">
        <v>1045.1</v>
      </c>
      <c r="E41" s="224">
        <v>1050</v>
      </c>
      <c r="F41" s="103">
        <v>1082.5</v>
      </c>
      <c r="G41" s="253">
        <f>F41/E41*100</f>
        <v>103.09523809523809</v>
      </c>
    </row>
    <row r="42" spans="1:7" s="109" customFormat="1" ht="14.25">
      <c r="A42" s="257">
        <f>A41+1</f>
        <v>31</v>
      </c>
      <c r="B42" s="244" t="s">
        <v>60</v>
      </c>
      <c r="C42" s="222" t="s">
        <v>42</v>
      </c>
      <c r="D42" s="103">
        <v>33.3</v>
      </c>
      <c r="E42" s="224">
        <v>27</v>
      </c>
      <c r="F42" s="103">
        <v>51.2</v>
      </c>
      <c r="G42" s="253">
        <f>F42/E42*100</f>
        <v>189.62962962962965</v>
      </c>
    </row>
    <row r="43" spans="1:7" s="109" customFormat="1" ht="28.5">
      <c r="A43" s="257">
        <f>A42+1</f>
        <v>32</v>
      </c>
      <c r="B43" s="252" t="s">
        <v>8</v>
      </c>
      <c r="C43" s="222" t="s">
        <v>43</v>
      </c>
      <c r="D43" s="413">
        <v>0.29</v>
      </c>
      <c r="E43" s="224">
        <v>300</v>
      </c>
      <c r="F43" s="413">
        <v>305</v>
      </c>
      <c r="G43" s="253">
        <f>F43/E43*100</f>
        <v>101.66666666666666</v>
      </c>
    </row>
    <row r="44" spans="1:7" s="109" customFormat="1" ht="14.25">
      <c r="A44" s="257">
        <v>33</v>
      </c>
      <c r="B44" s="252" t="s">
        <v>9</v>
      </c>
      <c r="C44" s="222" t="s">
        <v>44</v>
      </c>
      <c r="D44" s="413">
        <v>3550</v>
      </c>
      <c r="E44" s="224">
        <v>3550</v>
      </c>
      <c r="F44" s="413">
        <v>3550</v>
      </c>
      <c r="G44" s="253">
        <f>F44/E44*100</f>
        <v>100</v>
      </c>
    </row>
    <row r="45" spans="1:7" s="109" customFormat="1" ht="14.25">
      <c r="A45" s="257">
        <v>34</v>
      </c>
      <c r="B45" s="252" t="s">
        <v>13</v>
      </c>
      <c r="C45" s="222" t="s">
        <v>40</v>
      </c>
      <c r="D45" s="103">
        <v>16745</v>
      </c>
      <c r="E45" s="103">
        <v>17000</v>
      </c>
      <c r="F45" s="103">
        <v>17000</v>
      </c>
      <c r="G45" s="253">
        <f>F45/E45*100</f>
        <v>100</v>
      </c>
    </row>
    <row r="46" spans="1:7" s="109" customFormat="1" ht="15.75">
      <c r="A46" s="279"/>
      <c r="B46" s="280" t="s">
        <v>18</v>
      </c>
      <c r="C46" s="264"/>
      <c r="D46" s="103"/>
      <c r="E46" s="224"/>
      <c r="F46" s="103"/>
      <c r="G46" s="253"/>
    </row>
    <row r="47" spans="1:7" s="109" customFormat="1" ht="14.25">
      <c r="A47" s="279">
        <f>A45+1</f>
        <v>35</v>
      </c>
      <c r="B47" s="244" t="s">
        <v>19</v>
      </c>
      <c r="C47" s="222" t="s">
        <v>44</v>
      </c>
      <c r="D47" s="103">
        <v>1150</v>
      </c>
      <c r="E47" s="224">
        <v>1958</v>
      </c>
      <c r="F47" s="103">
        <v>1978</v>
      </c>
      <c r="G47" s="253">
        <f>F47/E47*100</f>
        <v>101.02145045965271</v>
      </c>
    </row>
    <row r="48" spans="1:12" s="109" customFormat="1" ht="14.25">
      <c r="A48" s="279">
        <f>A47+1</f>
        <v>36</v>
      </c>
      <c r="B48" s="244" t="s">
        <v>20</v>
      </c>
      <c r="C48" s="222" t="s">
        <v>39</v>
      </c>
      <c r="D48" s="212">
        <v>0.7</v>
      </c>
      <c r="E48" s="224">
        <v>0.9</v>
      </c>
      <c r="F48" s="212">
        <v>1.5</v>
      </c>
      <c r="G48" s="253">
        <f>F48/E48*100</f>
        <v>166.66666666666666</v>
      </c>
      <c r="L48" s="110"/>
    </row>
    <row r="49" spans="1:12" s="109" customFormat="1" ht="14.25">
      <c r="A49" s="279">
        <v>37</v>
      </c>
      <c r="B49" s="244" t="s">
        <v>9</v>
      </c>
      <c r="C49" s="222" t="s">
        <v>44</v>
      </c>
      <c r="D49" s="212">
        <v>38</v>
      </c>
      <c r="E49" s="224">
        <v>38</v>
      </c>
      <c r="F49" s="212">
        <v>38</v>
      </c>
      <c r="G49" s="253">
        <v>100</v>
      </c>
      <c r="L49" s="110"/>
    </row>
    <row r="50" spans="1:12" s="109" customFormat="1" ht="15.75">
      <c r="A50" s="279">
        <v>38</v>
      </c>
      <c r="B50" s="244" t="s">
        <v>60</v>
      </c>
      <c r="C50" s="222" t="s">
        <v>39</v>
      </c>
      <c r="D50" s="212">
        <v>0.5</v>
      </c>
      <c r="E50" s="297">
        <v>3.5</v>
      </c>
      <c r="F50" s="212">
        <v>3.5</v>
      </c>
      <c r="G50" s="253">
        <v>100</v>
      </c>
      <c r="L50" s="110"/>
    </row>
    <row r="51" spans="1:12" s="109" customFormat="1" ht="14.25">
      <c r="A51" s="279">
        <v>39</v>
      </c>
      <c r="B51" s="252" t="s">
        <v>75</v>
      </c>
      <c r="C51" s="222" t="s">
        <v>40</v>
      </c>
      <c r="D51" s="103">
        <v>17185</v>
      </c>
      <c r="E51" s="103">
        <v>17185</v>
      </c>
      <c r="F51" s="103">
        <v>17185</v>
      </c>
      <c r="G51" s="253">
        <v>100</v>
      </c>
      <c r="L51" s="110"/>
    </row>
    <row r="52" spans="1:12" s="109" customFormat="1" ht="30.75">
      <c r="A52" s="240"/>
      <c r="B52" s="276" t="s">
        <v>21</v>
      </c>
      <c r="C52" s="222"/>
      <c r="D52" s="216"/>
      <c r="E52" s="216"/>
      <c r="F52" s="216"/>
      <c r="G52" s="253"/>
      <c r="L52" s="110"/>
    </row>
    <row r="53" spans="1:12" s="109" customFormat="1" ht="14.25">
      <c r="A53" s="240">
        <f>A51+1</f>
        <v>40</v>
      </c>
      <c r="B53" s="244" t="s">
        <v>22</v>
      </c>
      <c r="C53" s="222" t="s">
        <v>42</v>
      </c>
      <c r="D53" s="103">
        <v>1345.2</v>
      </c>
      <c r="E53" s="103">
        <v>1415.7</v>
      </c>
      <c r="F53" s="103">
        <v>1428</v>
      </c>
      <c r="G53" s="253">
        <f>F53/E53*100</f>
        <v>100.8688281415554</v>
      </c>
      <c r="L53" s="110"/>
    </row>
    <row r="54" spans="1:12" s="109" customFormat="1" ht="14.25">
      <c r="A54" s="279">
        <f>A53+1</f>
        <v>41</v>
      </c>
      <c r="B54" s="244" t="s">
        <v>23</v>
      </c>
      <c r="C54" s="222" t="s">
        <v>42</v>
      </c>
      <c r="D54" s="103">
        <v>270.9</v>
      </c>
      <c r="E54" s="103">
        <v>279.4</v>
      </c>
      <c r="F54" s="103">
        <v>316.2</v>
      </c>
      <c r="G54" s="253">
        <f>F54/E54*100</f>
        <v>113.17108088761631</v>
      </c>
      <c r="L54" s="110"/>
    </row>
    <row r="55" spans="1:7" s="109" customFormat="1" ht="14.25">
      <c r="A55" s="279">
        <f>A54+1</f>
        <v>42</v>
      </c>
      <c r="B55" s="244" t="s">
        <v>24</v>
      </c>
      <c r="C55" s="222" t="s">
        <v>42</v>
      </c>
      <c r="D55" s="103">
        <v>52.7</v>
      </c>
      <c r="E55" s="103">
        <v>55.8</v>
      </c>
      <c r="F55" s="103">
        <v>55.9</v>
      </c>
      <c r="G55" s="253">
        <f>F55/E55*100</f>
        <v>100.17921146953405</v>
      </c>
    </row>
    <row r="56" spans="1:12" s="109" customFormat="1" ht="14.25">
      <c r="A56" s="279">
        <f>A55+1</f>
        <v>43</v>
      </c>
      <c r="B56" s="244" t="s">
        <v>9</v>
      </c>
      <c r="C56" s="222" t="s">
        <v>44</v>
      </c>
      <c r="D56" s="103">
        <v>1170</v>
      </c>
      <c r="E56" s="218">
        <v>1170</v>
      </c>
      <c r="F56" s="103">
        <v>1170</v>
      </c>
      <c r="G56" s="253">
        <f>F56/E56*100</f>
        <v>100</v>
      </c>
      <c r="L56" s="282"/>
    </row>
    <row r="57" spans="1:7" s="109" customFormat="1" ht="14.25">
      <c r="A57" s="279">
        <f>A56+1</f>
        <v>44</v>
      </c>
      <c r="B57" s="244" t="s">
        <v>16</v>
      </c>
      <c r="C57" s="222" t="s">
        <v>40</v>
      </c>
      <c r="D57" s="103">
        <v>16745</v>
      </c>
      <c r="E57" s="218">
        <v>16920</v>
      </c>
      <c r="F57" s="103">
        <v>16920</v>
      </c>
      <c r="G57" s="253">
        <f>F57/E57*100</f>
        <v>100</v>
      </c>
    </row>
    <row r="58" spans="1:7" s="109" customFormat="1" ht="15.75">
      <c r="A58" s="279"/>
      <c r="B58" s="283" t="s">
        <v>25</v>
      </c>
      <c r="C58" s="264"/>
      <c r="D58" s="103"/>
      <c r="E58" s="103"/>
      <c r="F58" s="103"/>
      <c r="G58" s="103"/>
    </row>
    <row r="59" spans="1:12" s="109" customFormat="1" ht="57">
      <c r="A59" s="279">
        <f>A57+1</f>
        <v>45</v>
      </c>
      <c r="B59" s="252" t="s">
        <v>86</v>
      </c>
      <c r="C59" s="222" t="s">
        <v>42</v>
      </c>
      <c r="D59" s="103">
        <v>1772.5</v>
      </c>
      <c r="E59" s="103">
        <v>1800</v>
      </c>
      <c r="F59" s="103">
        <v>1927.8</v>
      </c>
      <c r="G59" s="253">
        <f>F59/E59*100</f>
        <v>107.1</v>
      </c>
      <c r="L59" s="113"/>
    </row>
    <row r="60" spans="1:7" s="109" customFormat="1" ht="14.25">
      <c r="A60" s="279">
        <f>A59+1</f>
        <v>46</v>
      </c>
      <c r="B60" s="252" t="s">
        <v>26</v>
      </c>
      <c r="C60" s="222" t="s">
        <v>50</v>
      </c>
      <c r="D60" s="218">
        <v>70</v>
      </c>
      <c r="E60" s="218">
        <v>69</v>
      </c>
      <c r="F60" s="218">
        <v>54</v>
      </c>
      <c r="G60" s="253">
        <f>F60/E60*100</f>
        <v>78.26086956521739</v>
      </c>
    </row>
    <row r="61" spans="1:7" s="109" customFormat="1" ht="85.5">
      <c r="A61" s="279">
        <v>47</v>
      </c>
      <c r="B61" s="252" t="s">
        <v>89</v>
      </c>
      <c r="C61" s="222" t="s">
        <v>38</v>
      </c>
      <c r="D61" s="253">
        <v>15</v>
      </c>
      <c r="E61" s="218">
        <v>15</v>
      </c>
      <c r="F61" s="253">
        <v>15</v>
      </c>
      <c r="G61" s="253">
        <f>F61/E61*100</f>
        <v>100</v>
      </c>
    </row>
    <row r="62" spans="1:7" s="109" customFormat="1" ht="28.5">
      <c r="A62" s="279">
        <v>48</v>
      </c>
      <c r="B62" s="252" t="s">
        <v>58</v>
      </c>
      <c r="C62" s="222" t="s">
        <v>44</v>
      </c>
      <c r="D62" s="218">
        <v>452</v>
      </c>
      <c r="E62" s="218">
        <v>452</v>
      </c>
      <c r="F62" s="218">
        <v>452</v>
      </c>
      <c r="G62" s="253">
        <f>F62/E62*100</f>
        <v>100</v>
      </c>
    </row>
    <row r="63" spans="1:7" s="109" customFormat="1" ht="14.25">
      <c r="A63" s="279">
        <v>49</v>
      </c>
      <c r="B63" s="252" t="s">
        <v>16</v>
      </c>
      <c r="C63" s="222" t="s">
        <v>40</v>
      </c>
      <c r="D63" s="103">
        <v>16745</v>
      </c>
      <c r="E63" s="218">
        <v>16920</v>
      </c>
      <c r="F63" s="103">
        <v>16920</v>
      </c>
      <c r="G63" s="253">
        <f>F63/E63*100</f>
        <v>100</v>
      </c>
    </row>
    <row r="64" spans="1:7" s="109" customFormat="1" ht="30.75">
      <c r="A64" s="279"/>
      <c r="B64" s="283" t="s">
        <v>33</v>
      </c>
      <c r="C64" s="264"/>
      <c r="D64" s="225"/>
      <c r="E64" s="103"/>
      <c r="F64" s="225"/>
      <c r="G64" s="225"/>
    </row>
    <row r="65" spans="1:15" s="109" customFormat="1" ht="42.75">
      <c r="A65" s="279">
        <f>A63+1</f>
        <v>50</v>
      </c>
      <c r="B65" s="244" t="s">
        <v>188</v>
      </c>
      <c r="C65" s="222" t="s">
        <v>49</v>
      </c>
      <c r="D65" s="225">
        <v>5216.7</v>
      </c>
      <c r="E65" s="225">
        <v>4294.94</v>
      </c>
      <c r="F65" s="225">
        <v>8293.7</v>
      </c>
      <c r="G65" s="246">
        <f aca="true" t="shared" si="2" ref="G65:G70">F65/E65*100</f>
        <v>193.10397816966014</v>
      </c>
      <c r="L65" s="217"/>
      <c r="M65" s="217"/>
      <c r="N65" s="217"/>
      <c r="O65" s="285"/>
    </row>
    <row r="66" spans="1:15" s="109" customFormat="1" ht="14.25">
      <c r="A66" s="279" t="s">
        <v>189</v>
      </c>
      <c r="B66" s="244" t="s">
        <v>184</v>
      </c>
      <c r="C66" s="222" t="s">
        <v>49</v>
      </c>
      <c r="D66" s="216">
        <v>2180.4</v>
      </c>
      <c r="E66" s="286">
        <v>2184.4</v>
      </c>
      <c r="F66" s="216">
        <v>3098.9</v>
      </c>
      <c r="G66" s="246">
        <f t="shared" si="2"/>
        <v>141.86504303241165</v>
      </c>
      <c r="L66" s="217"/>
      <c r="M66" s="217"/>
      <c r="N66" s="217"/>
      <c r="O66" s="285"/>
    </row>
    <row r="67" spans="1:15" s="109" customFormat="1" ht="14.25">
      <c r="A67" s="279">
        <v>51</v>
      </c>
      <c r="B67" s="244" t="s">
        <v>90</v>
      </c>
      <c r="C67" s="222" t="s">
        <v>50</v>
      </c>
      <c r="D67" s="286">
        <v>270</v>
      </c>
      <c r="E67" s="286">
        <v>265</v>
      </c>
      <c r="F67" s="286">
        <v>237</v>
      </c>
      <c r="G67" s="246">
        <f t="shared" si="2"/>
        <v>89.43396226415095</v>
      </c>
      <c r="L67" s="217"/>
      <c r="M67" s="217"/>
      <c r="N67" s="217"/>
      <c r="O67" s="285"/>
    </row>
    <row r="68" spans="1:15" s="109" customFormat="1" ht="57">
      <c r="A68" s="279">
        <v>52</v>
      </c>
      <c r="B68" s="244" t="s">
        <v>94</v>
      </c>
      <c r="C68" s="222" t="s">
        <v>38</v>
      </c>
      <c r="D68" s="286">
        <v>39.3</v>
      </c>
      <c r="E68" s="345">
        <v>39.5</v>
      </c>
      <c r="F68" s="286">
        <v>40.1</v>
      </c>
      <c r="G68" s="246">
        <f t="shared" si="2"/>
        <v>101.51898734177216</v>
      </c>
      <c r="L68" s="217"/>
      <c r="M68" s="217"/>
      <c r="N68" s="217"/>
      <c r="O68" s="285"/>
    </row>
    <row r="69" spans="1:15" s="109" customFormat="1" ht="57">
      <c r="A69" s="279">
        <v>53</v>
      </c>
      <c r="B69" s="244" t="s">
        <v>93</v>
      </c>
      <c r="C69" s="222" t="s">
        <v>38</v>
      </c>
      <c r="D69" s="286">
        <v>95.4</v>
      </c>
      <c r="E69" s="345">
        <v>96.2</v>
      </c>
      <c r="F69" s="286">
        <v>96.7</v>
      </c>
      <c r="G69" s="246">
        <f t="shared" si="2"/>
        <v>100.51975051975053</v>
      </c>
      <c r="L69" s="217"/>
      <c r="M69" s="217"/>
      <c r="N69" s="217"/>
      <c r="O69" s="285"/>
    </row>
    <row r="70" spans="1:15" s="109" customFormat="1" ht="76.5">
      <c r="A70" s="279">
        <v>54</v>
      </c>
      <c r="B70" s="244" t="s">
        <v>91</v>
      </c>
      <c r="C70" s="287" t="s">
        <v>92</v>
      </c>
      <c r="D70" s="225">
        <v>126.2</v>
      </c>
      <c r="E70" s="225">
        <v>102</v>
      </c>
      <c r="F70" s="225">
        <v>87.7</v>
      </c>
      <c r="G70" s="246">
        <f t="shared" si="2"/>
        <v>85.98039215686275</v>
      </c>
      <c r="L70" s="217"/>
      <c r="M70" s="217"/>
      <c r="N70" s="217"/>
      <c r="O70" s="285"/>
    </row>
    <row r="71" spans="1:7" s="109" customFormat="1" ht="15.75">
      <c r="A71" s="240"/>
      <c r="B71" s="241" t="s">
        <v>69</v>
      </c>
      <c r="C71" s="222"/>
      <c r="D71" s="286"/>
      <c r="E71" s="216"/>
      <c r="F71" s="286"/>
      <c r="G71" s="286"/>
    </row>
    <row r="72" spans="1:7" s="109" customFormat="1" ht="62.25">
      <c r="A72" s="240">
        <f>A70+1</f>
        <v>55</v>
      </c>
      <c r="B72" s="220" t="s">
        <v>150</v>
      </c>
      <c r="C72" s="222" t="s">
        <v>44</v>
      </c>
      <c r="D72" s="225">
        <v>5</v>
      </c>
      <c r="E72" s="225">
        <v>3</v>
      </c>
      <c r="F72" s="225">
        <v>3</v>
      </c>
      <c r="G72" s="246">
        <v>100</v>
      </c>
    </row>
    <row r="73" spans="1:7" s="109" customFormat="1" ht="109.5">
      <c r="A73" s="240">
        <v>56</v>
      </c>
      <c r="B73" s="220" t="s">
        <v>97</v>
      </c>
      <c r="C73" s="288" t="s">
        <v>38</v>
      </c>
      <c r="D73" s="225">
        <v>2.6</v>
      </c>
      <c r="E73" s="225">
        <v>2.5</v>
      </c>
      <c r="F73" s="225">
        <v>2.6</v>
      </c>
      <c r="G73" s="246">
        <v>104</v>
      </c>
    </row>
    <row r="74" spans="1:7" s="109" customFormat="1" ht="62.25">
      <c r="A74" s="240">
        <v>57</v>
      </c>
      <c r="B74" s="220" t="s">
        <v>96</v>
      </c>
      <c r="C74" s="288" t="s">
        <v>38</v>
      </c>
      <c r="D74" s="225">
        <v>9</v>
      </c>
      <c r="E74" s="225">
        <v>8.5</v>
      </c>
      <c r="F74" s="225">
        <v>9</v>
      </c>
      <c r="G74" s="246">
        <v>105.9</v>
      </c>
    </row>
    <row r="75" spans="1:7" s="109" customFormat="1" ht="93.75">
      <c r="A75" s="240">
        <v>58</v>
      </c>
      <c r="B75" s="220" t="s">
        <v>70</v>
      </c>
      <c r="C75" s="288" t="s">
        <v>98</v>
      </c>
      <c r="D75" s="225">
        <v>160</v>
      </c>
      <c r="E75" s="245">
        <v>167</v>
      </c>
      <c r="F75" s="225">
        <v>165</v>
      </c>
      <c r="G75" s="246">
        <v>98.8</v>
      </c>
    </row>
    <row r="76" spans="1:7" s="109" customFormat="1" ht="78">
      <c r="A76" s="240">
        <f>A74+1</f>
        <v>58</v>
      </c>
      <c r="B76" s="220" t="s">
        <v>99</v>
      </c>
      <c r="C76" s="288" t="s">
        <v>38</v>
      </c>
      <c r="D76" s="225">
        <v>20</v>
      </c>
      <c r="E76" s="225">
        <v>18</v>
      </c>
      <c r="F76" s="225">
        <v>20</v>
      </c>
      <c r="G76" s="246">
        <v>111</v>
      </c>
    </row>
    <row r="77" spans="1:7" s="109" customFormat="1" ht="93.75">
      <c r="A77" s="240">
        <f>A75+1</f>
        <v>59</v>
      </c>
      <c r="B77" s="220" t="s">
        <v>100</v>
      </c>
      <c r="C77" s="288" t="s">
        <v>38</v>
      </c>
      <c r="D77" s="225">
        <v>3</v>
      </c>
      <c r="E77" s="225">
        <v>4</v>
      </c>
      <c r="F77" s="225">
        <v>4</v>
      </c>
      <c r="G77" s="246">
        <v>100</v>
      </c>
    </row>
    <row r="78" spans="1:12" s="109" customFormat="1" ht="78">
      <c r="A78" s="240">
        <f>A76+1</f>
        <v>59</v>
      </c>
      <c r="B78" s="220" t="s">
        <v>101</v>
      </c>
      <c r="C78" s="288" t="s">
        <v>38</v>
      </c>
      <c r="D78" s="225">
        <v>36</v>
      </c>
      <c r="E78" s="225">
        <v>30</v>
      </c>
      <c r="F78" s="225">
        <v>33</v>
      </c>
      <c r="G78" s="246">
        <v>110</v>
      </c>
      <c r="L78" s="289"/>
    </row>
    <row r="79" spans="1:7" s="109" customFormat="1" ht="15.75">
      <c r="A79" s="279"/>
      <c r="B79" s="276" t="s">
        <v>57</v>
      </c>
      <c r="C79" s="222"/>
      <c r="D79" s="291"/>
      <c r="E79" s="291"/>
      <c r="F79" s="291"/>
      <c r="G79" s="291"/>
    </row>
    <row r="80" spans="1:7" s="109" customFormat="1" ht="14.25">
      <c r="A80" s="279">
        <v>60</v>
      </c>
      <c r="B80" s="244" t="s">
        <v>23</v>
      </c>
      <c r="C80" s="222" t="s">
        <v>43</v>
      </c>
      <c r="D80" s="103">
        <v>1170.2</v>
      </c>
      <c r="E80" s="224">
        <v>1200</v>
      </c>
      <c r="F80" s="103">
        <v>1203.1</v>
      </c>
      <c r="G80" s="246">
        <f>1203.1/1200*100</f>
        <v>100.25833333333331</v>
      </c>
    </row>
    <row r="81" spans="1:7" s="109" customFormat="1" ht="15.75">
      <c r="A81" s="279">
        <f>A80+1</f>
        <v>61</v>
      </c>
      <c r="B81" s="244" t="s">
        <v>9</v>
      </c>
      <c r="C81" s="222" t="s">
        <v>44</v>
      </c>
      <c r="D81" s="103">
        <v>164</v>
      </c>
      <c r="E81" s="248">
        <v>167</v>
      </c>
      <c r="F81" s="103">
        <v>167</v>
      </c>
      <c r="G81" s="246">
        <f>167/E81*100</f>
        <v>100</v>
      </c>
    </row>
    <row r="82" spans="1:12" s="109" customFormat="1" ht="15.75">
      <c r="A82" s="279">
        <f>A81+1</f>
        <v>62</v>
      </c>
      <c r="B82" s="244" t="s">
        <v>16</v>
      </c>
      <c r="C82" s="222" t="s">
        <v>40</v>
      </c>
      <c r="D82" s="103">
        <v>20247</v>
      </c>
      <c r="E82" s="248">
        <v>22746</v>
      </c>
      <c r="F82" s="103">
        <v>23305.8</v>
      </c>
      <c r="G82" s="246">
        <v>102.5</v>
      </c>
      <c r="H82" s="218">
        <v>11585</v>
      </c>
      <c r="L82" s="110"/>
    </row>
    <row r="83" spans="1:12" s="109" customFormat="1" ht="28.5">
      <c r="A83" s="279">
        <v>63</v>
      </c>
      <c r="B83" s="292" t="s">
        <v>137</v>
      </c>
      <c r="C83" s="444" t="s">
        <v>138</v>
      </c>
      <c r="D83" s="103">
        <v>86.4</v>
      </c>
      <c r="E83" s="248">
        <v>89</v>
      </c>
      <c r="F83" s="103">
        <v>89</v>
      </c>
      <c r="G83" s="246">
        <v>100</v>
      </c>
      <c r="H83" s="217"/>
      <c r="L83" s="110"/>
    </row>
    <row r="84" spans="1:12" s="109" customFormat="1" ht="15.75">
      <c r="A84" s="279">
        <v>64</v>
      </c>
      <c r="B84" s="292" t="s">
        <v>139</v>
      </c>
      <c r="C84" s="445"/>
      <c r="D84" s="103">
        <v>100</v>
      </c>
      <c r="E84" s="248">
        <v>100</v>
      </c>
      <c r="F84" s="103">
        <v>100</v>
      </c>
      <c r="G84" s="246">
        <v>100</v>
      </c>
      <c r="H84" s="217"/>
      <c r="L84" s="110"/>
    </row>
    <row r="85" spans="1:7" s="109" customFormat="1" ht="71.25">
      <c r="A85" s="279">
        <v>65</v>
      </c>
      <c r="B85" s="293" t="s">
        <v>81</v>
      </c>
      <c r="C85" s="264" t="s">
        <v>38</v>
      </c>
      <c r="D85" s="225">
        <v>193</v>
      </c>
      <c r="E85" s="223">
        <v>239</v>
      </c>
      <c r="F85" s="225">
        <v>290.1</v>
      </c>
      <c r="G85" s="246">
        <v>121.4</v>
      </c>
    </row>
    <row r="86" spans="1:7" s="109" customFormat="1" ht="15.75">
      <c r="A86" s="279"/>
      <c r="B86" s="283" t="s">
        <v>56</v>
      </c>
      <c r="C86" s="264"/>
      <c r="D86" s="103"/>
      <c r="E86" s="248"/>
      <c r="F86" s="103"/>
      <c r="G86" s="246"/>
    </row>
    <row r="87" spans="1:7" s="109" customFormat="1" ht="42.75">
      <c r="A87" s="279">
        <v>66</v>
      </c>
      <c r="B87" s="252" t="s">
        <v>102</v>
      </c>
      <c r="C87" s="419" t="s">
        <v>38</v>
      </c>
      <c r="D87" s="218">
        <v>68.5</v>
      </c>
      <c r="E87" s="218">
        <v>69.3</v>
      </c>
      <c r="F87" s="218">
        <v>69.1</v>
      </c>
      <c r="G87" s="253">
        <f>F87/E87*100</f>
        <v>99.71139971139971</v>
      </c>
    </row>
    <row r="88" spans="1:7" s="109" customFormat="1" ht="78">
      <c r="A88" s="279">
        <v>67</v>
      </c>
      <c r="B88" s="220" t="s">
        <v>103</v>
      </c>
      <c r="C88" s="288" t="s">
        <v>38</v>
      </c>
      <c r="D88" s="218">
        <v>45.2</v>
      </c>
      <c r="E88" s="218">
        <v>49.3</v>
      </c>
      <c r="F88" s="218">
        <v>53</v>
      </c>
      <c r="G88" s="253">
        <f>F88/E88*100</f>
        <v>107.50507099391481</v>
      </c>
    </row>
    <row r="89" spans="1:7" s="109" customFormat="1" ht="57">
      <c r="A89" s="279">
        <f>A88+1</f>
        <v>68</v>
      </c>
      <c r="B89" s="252" t="s">
        <v>71</v>
      </c>
      <c r="C89" s="419" t="s">
        <v>38</v>
      </c>
      <c r="D89" s="103">
        <v>98</v>
      </c>
      <c r="E89" s="103">
        <v>99</v>
      </c>
      <c r="F89" s="103">
        <v>94</v>
      </c>
      <c r="G89" s="253">
        <f>F89/E89*100</f>
        <v>94.94949494949495</v>
      </c>
    </row>
    <row r="90" spans="1:7" s="109" customFormat="1" ht="42.75">
      <c r="A90" s="279">
        <v>69</v>
      </c>
      <c r="B90" s="244" t="s">
        <v>80</v>
      </c>
      <c r="C90" s="222" t="s">
        <v>40</v>
      </c>
      <c r="D90" s="103">
        <v>26886</v>
      </c>
      <c r="E90" s="103">
        <v>28200</v>
      </c>
      <c r="F90" s="103">
        <v>28795</v>
      </c>
      <c r="G90" s="253">
        <f>F90/E90*100</f>
        <v>102.10992907801419</v>
      </c>
    </row>
    <row r="91" spans="1:7" s="109" customFormat="1" ht="15.75">
      <c r="A91" s="279"/>
      <c r="B91" s="276" t="s">
        <v>29</v>
      </c>
      <c r="C91" s="222"/>
      <c r="D91" s="103"/>
      <c r="E91" s="103"/>
      <c r="F91" s="103"/>
      <c r="G91" s="246"/>
    </row>
    <row r="92" spans="1:7" s="109" customFormat="1" ht="28.5">
      <c r="A92" s="279">
        <f>A90+1</f>
        <v>70</v>
      </c>
      <c r="B92" s="244" t="s">
        <v>55</v>
      </c>
      <c r="C92" s="446" t="s">
        <v>44</v>
      </c>
      <c r="D92" s="103">
        <v>11.5</v>
      </c>
      <c r="E92" s="103">
        <v>0</v>
      </c>
      <c r="F92" s="103">
        <v>12.9</v>
      </c>
      <c r="G92" s="253">
        <v>111.5</v>
      </c>
    </row>
    <row r="93" spans="1:7" s="109" customFormat="1" ht="28.5">
      <c r="A93" s="279">
        <f>A92+1</f>
        <v>71</v>
      </c>
      <c r="B93" s="244" t="s">
        <v>30</v>
      </c>
      <c r="C93" s="447"/>
      <c r="D93" s="103">
        <v>0</v>
      </c>
      <c r="E93" s="103">
        <v>0</v>
      </c>
      <c r="F93" s="103">
        <v>0</v>
      </c>
      <c r="G93" s="253">
        <v>0</v>
      </c>
    </row>
    <row r="94" spans="1:7" s="109" customFormat="1" ht="46.5" customHeight="1" thickBot="1">
      <c r="A94" s="279">
        <v>72</v>
      </c>
      <c r="B94" s="220" t="s">
        <v>104</v>
      </c>
      <c r="C94" s="448"/>
      <c r="D94" s="103">
        <v>424.4</v>
      </c>
      <c r="E94" s="103">
        <v>412.3</v>
      </c>
      <c r="F94" s="103">
        <v>515.8</v>
      </c>
      <c r="G94" s="253">
        <f>F94/E94*100</f>
        <v>125.10308028134851</v>
      </c>
    </row>
    <row r="95" spans="1:7" s="109" customFormat="1" ht="51" customHeight="1">
      <c r="A95" s="279">
        <v>73</v>
      </c>
      <c r="B95" s="220" t="s">
        <v>140</v>
      </c>
      <c r="C95" s="420"/>
      <c r="D95" s="218">
        <v>65</v>
      </c>
      <c r="E95" s="218">
        <v>64.7</v>
      </c>
      <c r="F95" s="218">
        <v>66.8</v>
      </c>
      <c r="G95" s="253">
        <f>F95/E95*100</f>
        <v>103.24574961360122</v>
      </c>
    </row>
    <row r="96" spans="1:8" s="109" customFormat="1" ht="14.25">
      <c r="A96" s="279">
        <v>74</v>
      </c>
      <c r="B96" s="252" t="s">
        <v>75</v>
      </c>
      <c r="C96" s="222" t="s">
        <v>40</v>
      </c>
      <c r="D96" s="218">
        <v>31954.7</v>
      </c>
      <c r="E96" s="218">
        <v>31839.7</v>
      </c>
      <c r="F96" s="218">
        <v>33588.1</v>
      </c>
      <c r="G96" s="253">
        <f>F96/E96*100</f>
        <v>105.49125776938853</v>
      </c>
      <c r="H96" s="103">
        <v>24680</v>
      </c>
    </row>
    <row r="97" spans="1:7" s="109" customFormat="1" ht="15.75">
      <c r="A97" s="279"/>
      <c r="B97" s="276" t="s">
        <v>31</v>
      </c>
      <c r="C97" s="264"/>
      <c r="D97" s="103"/>
      <c r="E97" s="103"/>
      <c r="F97" s="103"/>
      <c r="G97" s="253"/>
    </row>
    <row r="98" spans="1:12" s="109" customFormat="1" ht="42.75">
      <c r="A98" s="279">
        <f>A96+1</f>
        <v>75</v>
      </c>
      <c r="B98" s="221" t="s">
        <v>76</v>
      </c>
      <c r="C98" s="222" t="s">
        <v>38</v>
      </c>
      <c r="D98" s="224">
        <v>26.9</v>
      </c>
      <c r="E98" s="224">
        <v>29.5</v>
      </c>
      <c r="F98" s="224">
        <v>30</v>
      </c>
      <c r="G98" s="253">
        <f>F98/E98*100</f>
        <v>101.69491525423729</v>
      </c>
      <c r="L98" s="111"/>
    </row>
    <row r="99" spans="1:12" s="109" customFormat="1" ht="71.25">
      <c r="A99" s="279">
        <v>76</v>
      </c>
      <c r="B99" s="221" t="s">
        <v>141</v>
      </c>
      <c r="C99" s="222" t="s">
        <v>38</v>
      </c>
      <c r="D99" s="224">
        <v>10</v>
      </c>
      <c r="E99" s="224">
        <v>5</v>
      </c>
      <c r="F99" s="224">
        <v>4.4</v>
      </c>
      <c r="G99" s="253">
        <f>F99/E99*100</f>
        <v>88.00000000000001</v>
      </c>
      <c r="L99" s="111"/>
    </row>
    <row r="100" spans="1:12" s="109" customFormat="1" ht="15.75">
      <c r="A100" s="279" t="s">
        <v>190</v>
      </c>
      <c r="B100" s="221" t="s">
        <v>142</v>
      </c>
      <c r="C100" s="222" t="s">
        <v>38</v>
      </c>
      <c r="D100" s="224">
        <v>60</v>
      </c>
      <c r="E100" s="223">
        <v>55</v>
      </c>
      <c r="F100" s="224">
        <v>80.8</v>
      </c>
      <c r="G100" s="253">
        <f>F100/E100*100</f>
        <v>146.9090909090909</v>
      </c>
      <c r="L100" s="111"/>
    </row>
    <row r="101" spans="1:12" s="109" customFormat="1" ht="15.75">
      <c r="A101" s="279">
        <v>77</v>
      </c>
      <c r="B101" s="221" t="s">
        <v>143</v>
      </c>
      <c r="C101" s="222" t="s">
        <v>46</v>
      </c>
      <c r="D101" s="224">
        <v>43.5</v>
      </c>
      <c r="E101" s="223">
        <v>43.5</v>
      </c>
      <c r="F101" s="224">
        <v>43.5</v>
      </c>
      <c r="G101" s="253">
        <f>F101/E101*100</f>
        <v>100</v>
      </c>
      <c r="L101" s="111"/>
    </row>
    <row r="102" spans="1:12" s="109" customFormat="1" ht="28.5">
      <c r="A102" s="279">
        <v>78</v>
      </c>
      <c r="B102" s="221" t="s">
        <v>144</v>
      </c>
      <c r="C102" s="222" t="s">
        <v>46</v>
      </c>
      <c r="D102" s="224">
        <v>36.6</v>
      </c>
      <c r="E102" s="224">
        <v>36.6</v>
      </c>
      <c r="F102" s="224">
        <v>36.6</v>
      </c>
      <c r="G102" s="253">
        <v>100</v>
      </c>
      <c r="L102" s="111"/>
    </row>
    <row r="103" spans="1:12" s="109" customFormat="1" ht="15.75">
      <c r="A103" s="279">
        <v>79</v>
      </c>
      <c r="B103" s="244" t="s">
        <v>23</v>
      </c>
      <c r="C103" s="222" t="s">
        <v>43</v>
      </c>
      <c r="D103" s="224">
        <v>90</v>
      </c>
      <c r="E103" s="224">
        <v>0</v>
      </c>
      <c r="F103" s="224">
        <v>0</v>
      </c>
      <c r="G103" s="253">
        <v>100</v>
      </c>
      <c r="L103" s="111"/>
    </row>
    <row r="104" spans="1:12" s="109" customFormat="1" ht="15.75">
      <c r="A104" s="279">
        <v>80</v>
      </c>
      <c r="B104" s="244" t="s">
        <v>9</v>
      </c>
      <c r="C104" s="222" t="s">
        <v>44</v>
      </c>
      <c r="D104" s="224">
        <v>73</v>
      </c>
      <c r="E104" s="224">
        <v>73</v>
      </c>
      <c r="F104" s="224">
        <v>73</v>
      </c>
      <c r="G104" s="253">
        <v>100</v>
      </c>
      <c r="L104" s="111"/>
    </row>
    <row r="105" spans="1:7" s="109" customFormat="1" ht="14.25">
      <c r="A105" s="279">
        <v>81</v>
      </c>
      <c r="B105" s="292" t="s">
        <v>16</v>
      </c>
      <c r="C105" s="264" t="s">
        <v>40</v>
      </c>
      <c r="D105" s="103">
        <v>16745</v>
      </c>
      <c r="E105" s="225">
        <v>17500</v>
      </c>
      <c r="F105" s="103">
        <v>17500</v>
      </c>
      <c r="G105" s="253">
        <v>100</v>
      </c>
    </row>
    <row r="106" spans="1:7" s="109" customFormat="1" ht="15.75">
      <c r="A106" s="279"/>
      <c r="B106" s="276" t="s">
        <v>27</v>
      </c>
      <c r="C106" s="222"/>
      <c r="D106" s="103"/>
      <c r="E106" s="103"/>
      <c r="F106" s="103"/>
      <c r="G106" s="253"/>
    </row>
    <row r="107" spans="1:12" s="109" customFormat="1" ht="60.75" customHeight="1">
      <c r="A107" s="279">
        <v>82</v>
      </c>
      <c r="B107" s="300" t="s">
        <v>88</v>
      </c>
      <c r="C107" s="222"/>
      <c r="D107" s="230">
        <v>6.2</v>
      </c>
      <c r="E107" s="230">
        <v>5.6</v>
      </c>
      <c r="F107" s="230">
        <v>5.6</v>
      </c>
      <c r="G107" s="246">
        <f>F107/E107*100</f>
        <v>100</v>
      </c>
      <c r="H107" s="230">
        <v>4.8</v>
      </c>
      <c r="I107" s="230">
        <v>4.8</v>
      </c>
      <c r="J107" s="230">
        <v>4.8</v>
      </c>
      <c r="K107" s="301">
        <v>4.8</v>
      </c>
      <c r="L107" s="111"/>
    </row>
    <row r="108" spans="1:12" s="109" customFormat="1" ht="15.75">
      <c r="A108" s="279">
        <v>83</v>
      </c>
      <c r="B108" s="244" t="s">
        <v>23</v>
      </c>
      <c r="C108" s="222" t="s">
        <v>42</v>
      </c>
      <c r="D108" s="225">
        <v>9.2</v>
      </c>
      <c r="E108" s="225">
        <v>7.8</v>
      </c>
      <c r="F108" s="225">
        <v>7.3</v>
      </c>
      <c r="G108" s="246">
        <f>F108/E108*100</f>
        <v>93.58974358974359</v>
      </c>
      <c r="L108" s="111"/>
    </row>
    <row r="109" spans="1:12" s="109" customFormat="1" ht="71.25">
      <c r="A109" s="279">
        <v>84</v>
      </c>
      <c r="B109" s="244" t="s">
        <v>118</v>
      </c>
      <c r="C109" s="222" t="s">
        <v>38</v>
      </c>
      <c r="D109" s="246">
        <v>0.5</v>
      </c>
      <c r="E109" s="225">
        <v>0.5</v>
      </c>
      <c r="F109" s="246">
        <v>0.5</v>
      </c>
      <c r="G109" s="246">
        <f>F109/E109*100</f>
        <v>100</v>
      </c>
      <c r="L109" s="111"/>
    </row>
    <row r="110" spans="1:12" s="109" customFormat="1" ht="15.75">
      <c r="A110" s="279">
        <v>85</v>
      </c>
      <c r="B110" s="244" t="s">
        <v>9</v>
      </c>
      <c r="C110" s="222" t="s">
        <v>44</v>
      </c>
      <c r="D110" s="103">
        <v>70</v>
      </c>
      <c r="E110" s="103">
        <v>71</v>
      </c>
      <c r="F110" s="103">
        <v>71</v>
      </c>
      <c r="G110" s="246">
        <f>F110/E110*100</f>
        <v>100</v>
      </c>
      <c r="L110" s="111"/>
    </row>
    <row r="111" spans="1:12" s="109" customFormat="1" ht="15.75">
      <c r="A111" s="279">
        <v>86</v>
      </c>
      <c r="B111" s="244" t="s">
        <v>16</v>
      </c>
      <c r="C111" s="222" t="s">
        <v>40</v>
      </c>
      <c r="D111" s="103">
        <v>19494</v>
      </c>
      <c r="E111" s="103">
        <v>19846</v>
      </c>
      <c r="F111" s="103">
        <v>20644</v>
      </c>
      <c r="G111" s="246">
        <f>F111/E111*100</f>
        <v>104.02096140280157</v>
      </c>
      <c r="L111" s="111"/>
    </row>
    <row r="112" spans="1:12" s="109" customFormat="1" ht="30.75">
      <c r="A112" s="279"/>
      <c r="B112" s="280" t="s">
        <v>28</v>
      </c>
      <c r="C112" s="264"/>
      <c r="D112" s="103"/>
      <c r="E112" s="103"/>
      <c r="F112" s="103"/>
      <c r="G112" s="253"/>
      <c r="L112" s="111"/>
    </row>
    <row r="113" spans="1:7" s="109" customFormat="1" ht="30.75">
      <c r="A113" s="279">
        <v>87</v>
      </c>
      <c r="B113" s="220" t="s">
        <v>105</v>
      </c>
      <c r="C113" s="288"/>
      <c r="D113" s="225">
        <f>D114+D115+D116+D117</f>
        <v>23.84</v>
      </c>
      <c r="E113" s="225">
        <f>E114+E115+E116+E117</f>
        <v>20.88</v>
      </c>
      <c r="F113" s="225">
        <v>18.74</v>
      </c>
      <c r="G113" s="246">
        <v>89.8</v>
      </c>
    </row>
    <row r="114" spans="1:12" s="109" customFormat="1" ht="24" customHeight="1">
      <c r="A114" s="279"/>
      <c r="B114" s="220" t="s">
        <v>106</v>
      </c>
      <c r="C114" s="449" t="s">
        <v>107</v>
      </c>
      <c r="D114" s="108">
        <v>3.31</v>
      </c>
      <c r="E114" s="108">
        <v>3.31</v>
      </c>
      <c r="F114" s="108">
        <v>10.22</v>
      </c>
      <c r="G114" s="246" t="s">
        <v>214</v>
      </c>
      <c r="L114" s="111"/>
    </row>
    <row r="115" spans="1:12" s="109" customFormat="1" ht="30.75">
      <c r="A115" s="279"/>
      <c r="B115" s="220" t="s">
        <v>108</v>
      </c>
      <c r="C115" s="450"/>
      <c r="D115" s="108">
        <v>2.65</v>
      </c>
      <c r="E115" s="108">
        <v>2.65</v>
      </c>
      <c r="F115" s="108">
        <v>5.68</v>
      </c>
      <c r="G115" s="246" t="s">
        <v>215</v>
      </c>
      <c r="L115" s="111"/>
    </row>
    <row r="116" spans="1:12" s="109" customFormat="1" ht="15.75">
      <c r="A116" s="279"/>
      <c r="B116" s="220" t="s">
        <v>109</v>
      </c>
      <c r="C116" s="450"/>
      <c r="D116" s="108">
        <v>16.56</v>
      </c>
      <c r="E116" s="108">
        <v>12.4</v>
      </c>
      <c r="F116" s="108">
        <v>0.57</v>
      </c>
      <c r="G116" s="246">
        <v>4.6</v>
      </c>
      <c r="L116" s="111"/>
    </row>
    <row r="117" spans="1:12" s="109" customFormat="1" ht="30.75">
      <c r="A117" s="279"/>
      <c r="B117" s="220" t="s">
        <v>110</v>
      </c>
      <c r="C117" s="451"/>
      <c r="D117" s="108">
        <v>1.32</v>
      </c>
      <c r="E117" s="108">
        <v>2.52</v>
      </c>
      <c r="F117" s="108">
        <v>2.27</v>
      </c>
      <c r="G117" s="246">
        <v>90.1</v>
      </c>
      <c r="L117" s="111"/>
    </row>
    <row r="118" spans="1:12" s="109" customFormat="1" ht="141">
      <c r="A118" s="279">
        <f>A113+1</f>
        <v>88</v>
      </c>
      <c r="B118" s="220" t="s">
        <v>111</v>
      </c>
      <c r="C118" s="288" t="s">
        <v>38</v>
      </c>
      <c r="D118" s="108">
        <v>0</v>
      </c>
      <c r="E118" s="108">
        <v>0</v>
      </c>
      <c r="F118" s="108">
        <v>0</v>
      </c>
      <c r="G118" s="246">
        <v>0</v>
      </c>
      <c r="L118" s="111"/>
    </row>
    <row r="119" spans="1:12" s="109" customFormat="1" ht="15.75">
      <c r="A119" s="279">
        <v>89</v>
      </c>
      <c r="B119" s="302" t="s">
        <v>9</v>
      </c>
      <c r="C119" s="288" t="s">
        <v>44</v>
      </c>
      <c r="D119" s="108">
        <v>2</v>
      </c>
      <c r="E119" s="108">
        <v>2</v>
      </c>
      <c r="F119" s="108">
        <v>3</v>
      </c>
      <c r="G119" s="246">
        <v>150</v>
      </c>
      <c r="L119" s="111"/>
    </row>
    <row r="120" spans="1:12" s="109" customFormat="1" ht="15.75">
      <c r="A120" s="279">
        <v>90</v>
      </c>
      <c r="B120" s="302" t="s">
        <v>16</v>
      </c>
      <c r="C120" s="288" t="s">
        <v>112</v>
      </c>
      <c r="D120" s="108">
        <v>24427</v>
      </c>
      <c r="E120" s="108">
        <v>22600</v>
      </c>
      <c r="F120" s="108">
        <v>25143</v>
      </c>
      <c r="G120" s="246">
        <v>111.3</v>
      </c>
      <c r="L120" s="111"/>
    </row>
    <row r="121" spans="1:7" s="109" customFormat="1" ht="15.75">
      <c r="A121" s="279"/>
      <c r="B121" s="283" t="s">
        <v>14</v>
      </c>
      <c r="C121" s="264"/>
      <c r="D121" s="103"/>
      <c r="E121" s="103"/>
      <c r="F121" s="103"/>
      <c r="G121" s="246"/>
    </row>
    <row r="122" spans="1:7" s="109" customFormat="1" ht="14.25">
      <c r="A122" s="279">
        <v>91</v>
      </c>
      <c r="B122" s="244" t="s">
        <v>15</v>
      </c>
      <c r="C122" s="222" t="s">
        <v>42</v>
      </c>
      <c r="D122" s="103">
        <v>130.2</v>
      </c>
      <c r="E122" s="103">
        <v>230</v>
      </c>
      <c r="F122" s="103">
        <v>156.9</v>
      </c>
      <c r="G122" s="246">
        <f>F122/E122*100</f>
        <v>68.21739130434783</v>
      </c>
    </row>
    <row r="123" spans="1:7" s="109" customFormat="1" ht="28.5">
      <c r="A123" s="279">
        <v>92</v>
      </c>
      <c r="B123" s="252" t="s">
        <v>82</v>
      </c>
      <c r="C123" s="222" t="s">
        <v>45</v>
      </c>
      <c r="D123" s="304">
        <v>22.7</v>
      </c>
      <c r="E123" s="304">
        <v>23.6</v>
      </c>
      <c r="F123" s="304">
        <v>23.6</v>
      </c>
      <c r="G123" s="253">
        <f>F123/E123*100</f>
        <v>100</v>
      </c>
    </row>
    <row r="124" spans="1:7" s="109" customFormat="1" ht="28.5">
      <c r="A124" s="279" t="s">
        <v>191</v>
      </c>
      <c r="B124" s="252" t="s">
        <v>73</v>
      </c>
      <c r="C124" s="222" t="s">
        <v>46</v>
      </c>
      <c r="D124" s="103">
        <v>0.04</v>
      </c>
      <c r="E124" s="103">
        <v>0.08</v>
      </c>
      <c r="F124" s="103">
        <v>0.03</v>
      </c>
      <c r="G124" s="253">
        <f>F124/E124*100</f>
        <v>37.5</v>
      </c>
    </row>
    <row r="125" spans="1:7" s="109" customFormat="1" ht="14.25">
      <c r="A125" s="279">
        <v>93</v>
      </c>
      <c r="B125" s="244" t="s">
        <v>72</v>
      </c>
      <c r="C125" s="222" t="s">
        <v>46</v>
      </c>
      <c r="D125" s="103">
        <v>940</v>
      </c>
      <c r="E125" s="103">
        <v>1800</v>
      </c>
      <c r="F125" s="103">
        <v>774.5</v>
      </c>
      <c r="G125" s="246">
        <f>F125/E125*100</f>
        <v>43.02777777777778</v>
      </c>
    </row>
    <row r="126" spans="1:12" s="109" customFormat="1" ht="30.75">
      <c r="A126" s="279" t="s">
        <v>121</v>
      </c>
      <c r="B126" s="276" t="s">
        <v>32</v>
      </c>
      <c r="C126" s="222"/>
      <c r="D126" s="103"/>
      <c r="E126" s="103"/>
      <c r="F126" s="103"/>
      <c r="G126" s="103"/>
      <c r="L126" s="110"/>
    </row>
    <row r="127" spans="1:12" s="109" customFormat="1" ht="28.5">
      <c r="A127" s="279">
        <f>A125+1</f>
        <v>94</v>
      </c>
      <c r="B127" s="252" t="s">
        <v>83</v>
      </c>
      <c r="C127" s="222" t="s">
        <v>38</v>
      </c>
      <c r="D127" s="218">
        <v>0.43</v>
      </c>
      <c r="E127" s="218">
        <v>0.43</v>
      </c>
      <c r="F127" s="218">
        <v>0.43</v>
      </c>
      <c r="G127" s="305">
        <v>100.43</v>
      </c>
      <c r="L127" s="111"/>
    </row>
    <row r="128" spans="1:18" s="109" customFormat="1" ht="54" customHeight="1">
      <c r="A128" s="279">
        <v>95</v>
      </c>
      <c r="B128" s="252" t="s">
        <v>84</v>
      </c>
      <c r="C128" s="222" t="s">
        <v>38</v>
      </c>
      <c r="D128" s="108">
        <v>62</v>
      </c>
      <c r="E128" s="108">
        <v>65</v>
      </c>
      <c r="F128" s="108">
        <v>59.4</v>
      </c>
      <c r="G128" s="347">
        <f>F128/E128*100</f>
        <v>91.38461538461539</v>
      </c>
      <c r="L128" s="111"/>
      <c r="M128" s="306"/>
      <c r="N128" s="306"/>
      <c r="O128" s="306"/>
      <c r="P128" s="306"/>
      <c r="Q128" s="306"/>
      <c r="R128" s="306"/>
    </row>
    <row r="129" spans="1:12" s="109" customFormat="1" ht="28.5">
      <c r="A129" s="279">
        <v>96</v>
      </c>
      <c r="B129" s="252" t="s">
        <v>146</v>
      </c>
      <c r="C129" s="222" t="s">
        <v>38</v>
      </c>
      <c r="D129" s="108">
        <v>68</v>
      </c>
      <c r="E129" s="108">
        <v>68</v>
      </c>
      <c r="F129" s="108">
        <v>68</v>
      </c>
      <c r="G129" s="347">
        <f>F129/E129*100</f>
        <v>100</v>
      </c>
      <c r="L129" s="112"/>
    </row>
    <row r="130" spans="1:12" s="109" customFormat="1" ht="15.75">
      <c r="A130" s="240">
        <v>97</v>
      </c>
      <c r="B130" s="244" t="s">
        <v>59</v>
      </c>
      <c r="C130" s="222" t="s">
        <v>38</v>
      </c>
      <c r="D130" s="103">
        <v>0</v>
      </c>
      <c r="E130" s="108">
        <v>0</v>
      </c>
      <c r="F130" s="103">
        <v>0</v>
      </c>
      <c r="G130" s="347">
        <v>0</v>
      </c>
      <c r="L130" s="111"/>
    </row>
    <row r="131" spans="1:12" s="109" customFormat="1" ht="15.75">
      <c r="A131" s="240">
        <v>98</v>
      </c>
      <c r="B131" s="252" t="s">
        <v>9</v>
      </c>
      <c r="C131" s="222" t="s">
        <v>44</v>
      </c>
      <c r="D131" s="108">
        <v>71</v>
      </c>
      <c r="E131" s="108">
        <v>71</v>
      </c>
      <c r="F131" s="108">
        <v>71</v>
      </c>
      <c r="G131" s="347">
        <f>F131/E131*100</f>
        <v>100</v>
      </c>
      <c r="H131" s="108">
        <v>68</v>
      </c>
      <c r="I131" s="108">
        <v>68</v>
      </c>
      <c r="J131" s="108">
        <v>68</v>
      </c>
      <c r="K131" s="108">
        <v>68</v>
      </c>
      <c r="L131" s="111"/>
    </row>
    <row r="132" spans="1:12" s="109" customFormat="1" ht="15.75">
      <c r="A132" s="240">
        <v>99</v>
      </c>
      <c r="B132" s="252" t="s">
        <v>5</v>
      </c>
      <c r="C132" s="222" t="s">
        <v>40</v>
      </c>
      <c r="D132" s="108">
        <v>16048</v>
      </c>
      <c r="E132" s="108">
        <v>17020</v>
      </c>
      <c r="F132" s="108">
        <v>17406</v>
      </c>
      <c r="G132" s="347">
        <f>F132/E132*100</f>
        <v>102.26792009400705</v>
      </c>
      <c r="L132" s="111"/>
    </row>
    <row r="133" spans="1:12" s="109" customFormat="1" ht="30.75">
      <c r="A133" s="240"/>
      <c r="B133" s="276" t="s">
        <v>66</v>
      </c>
      <c r="C133" s="230"/>
      <c r="D133" s="103"/>
      <c r="E133" s="103"/>
      <c r="F133" s="103"/>
      <c r="G133" s="305"/>
      <c r="L133" s="110"/>
    </row>
    <row r="134" spans="1:12" s="109" customFormat="1" ht="14.25">
      <c r="A134" s="240">
        <v>94</v>
      </c>
      <c r="B134" s="300" t="s">
        <v>113</v>
      </c>
      <c r="C134" s="288" t="s">
        <v>114</v>
      </c>
      <c r="D134" s="103">
        <v>0</v>
      </c>
      <c r="E134" s="103">
        <v>0</v>
      </c>
      <c r="F134" s="103">
        <v>0</v>
      </c>
      <c r="G134" s="305">
        <v>0</v>
      </c>
      <c r="L134" s="110"/>
    </row>
    <row r="135" spans="1:12" s="109" customFormat="1" ht="14.25">
      <c r="A135" s="240">
        <v>95</v>
      </c>
      <c r="B135" s="300" t="s">
        <v>115</v>
      </c>
      <c r="C135" s="288" t="s">
        <v>114</v>
      </c>
      <c r="D135" s="103">
        <v>0</v>
      </c>
      <c r="E135" s="103">
        <v>0</v>
      </c>
      <c r="F135" s="103">
        <v>0</v>
      </c>
      <c r="G135" s="305">
        <v>0</v>
      </c>
      <c r="L135" s="110"/>
    </row>
    <row r="136" spans="1:7" s="109" customFormat="1" ht="14.25">
      <c r="A136" s="240">
        <v>96</v>
      </c>
      <c r="B136" s="308" t="s">
        <v>119</v>
      </c>
      <c r="C136" s="288" t="s">
        <v>120</v>
      </c>
      <c r="D136" s="103">
        <v>0</v>
      </c>
      <c r="E136" s="103">
        <v>0</v>
      </c>
      <c r="F136" s="103">
        <v>0</v>
      </c>
      <c r="G136" s="305">
        <v>0</v>
      </c>
    </row>
    <row r="137" spans="1:7" s="109" customFormat="1" ht="14.25">
      <c r="A137" s="257">
        <v>97</v>
      </c>
      <c r="B137" s="252" t="s">
        <v>9</v>
      </c>
      <c r="C137" s="225" t="s">
        <v>44</v>
      </c>
      <c r="D137" s="218">
        <v>93</v>
      </c>
      <c r="E137" s="218">
        <v>93</v>
      </c>
      <c r="F137" s="218">
        <v>93</v>
      </c>
      <c r="G137" s="305">
        <f>F137/E137*100</f>
        <v>100</v>
      </c>
    </row>
    <row r="138" spans="1:7" s="109" customFormat="1" ht="14.25">
      <c r="A138" s="257">
        <v>98</v>
      </c>
      <c r="B138" s="252" t="s">
        <v>16</v>
      </c>
      <c r="C138" s="225" t="s">
        <v>40</v>
      </c>
      <c r="D138" s="218">
        <v>16745</v>
      </c>
      <c r="E138" s="103">
        <v>16920</v>
      </c>
      <c r="F138" s="218">
        <v>16920</v>
      </c>
      <c r="G138" s="347">
        <f>F138/E138*100</f>
        <v>100</v>
      </c>
    </row>
    <row r="139" spans="1:7" s="109" customFormat="1" ht="75.75" customHeight="1">
      <c r="A139" s="257">
        <v>99</v>
      </c>
      <c r="B139" s="252" t="s">
        <v>77</v>
      </c>
      <c r="C139" s="225" t="s">
        <v>38</v>
      </c>
      <c r="D139" s="230">
        <v>43.1</v>
      </c>
      <c r="E139" s="230">
        <v>43.1</v>
      </c>
      <c r="F139" s="230">
        <v>43.1</v>
      </c>
      <c r="G139" s="347">
        <f>F139/E139*100</f>
        <v>100</v>
      </c>
    </row>
    <row r="140" spans="1:7" s="109" customFormat="1" ht="30.75">
      <c r="A140" s="257"/>
      <c r="B140" s="283" t="s">
        <v>65</v>
      </c>
      <c r="C140" s="264"/>
      <c r="D140" s="103"/>
      <c r="E140" s="297"/>
      <c r="F140" s="103"/>
      <c r="G140" s="103"/>
    </row>
    <row r="141" spans="1:14" s="109" customFormat="1" ht="14.25">
      <c r="A141" s="257">
        <f>A139+1</f>
        <v>100</v>
      </c>
      <c r="B141" s="244" t="s">
        <v>63</v>
      </c>
      <c r="C141" s="222" t="s">
        <v>42</v>
      </c>
      <c r="D141" s="103">
        <v>82.7</v>
      </c>
      <c r="E141" s="103">
        <v>83</v>
      </c>
      <c r="F141" s="103">
        <v>91</v>
      </c>
      <c r="G141" s="253">
        <f>F141/E141*100</f>
        <v>109.63855421686748</v>
      </c>
      <c r="N141" s="282"/>
    </row>
    <row r="142" spans="1:7" s="109" customFormat="1" ht="30.75">
      <c r="A142" s="257">
        <v>101</v>
      </c>
      <c r="B142" s="220" t="s">
        <v>116</v>
      </c>
      <c r="C142" s="288" t="s">
        <v>117</v>
      </c>
      <c r="D142" s="224">
        <v>389</v>
      </c>
      <c r="E142" s="297">
        <v>1301</v>
      </c>
      <c r="F142" s="224">
        <v>1301</v>
      </c>
      <c r="G142" s="253">
        <f>F142/E142*100</f>
        <v>100</v>
      </c>
    </row>
    <row r="143" spans="1:7" s="109" customFormat="1" ht="15.75">
      <c r="A143" s="257">
        <v>102</v>
      </c>
      <c r="B143" s="252" t="s">
        <v>9</v>
      </c>
      <c r="C143" s="222" t="s">
        <v>44</v>
      </c>
      <c r="D143" s="223">
        <v>107</v>
      </c>
      <c r="E143" s="297">
        <v>107</v>
      </c>
      <c r="F143" s="223">
        <v>107</v>
      </c>
      <c r="G143" s="253">
        <f>F143/E143*100</f>
        <v>100</v>
      </c>
    </row>
    <row r="144" spans="1:7" s="109" customFormat="1" ht="15.75">
      <c r="A144" s="257">
        <v>103</v>
      </c>
      <c r="B144" s="252" t="s">
        <v>16</v>
      </c>
      <c r="C144" s="222" t="s">
        <v>40</v>
      </c>
      <c r="D144" s="223">
        <v>16745</v>
      </c>
      <c r="E144" s="297">
        <v>16920</v>
      </c>
      <c r="F144" s="223">
        <v>19382</v>
      </c>
      <c r="G144" s="253">
        <f>F144/E144*100</f>
        <v>114.55082742316785</v>
      </c>
    </row>
    <row r="145" spans="1:7" s="109" customFormat="1" ht="15.75">
      <c r="A145" s="309"/>
      <c r="B145" s="283" t="s">
        <v>34</v>
      </c>
      <c r="C145" s="264"/>
      <c r="D145" s="103"/>
      <c r="E145" s="297"/>
      <c r="F145" s="103"/>
      <c r="G145" s="253"/>
    </row>
    <row r="146" spans="1:12" s="109" customFormat="1" ht="19.5" customHeight="1">
      <c r="A146" s="257">
        <v>104</v>
      </c>
      <c r="B146" s="244" t="s">
        <v>35</v>
      </c>
      <c r="C146" s="222" t="s">
        <v>50</v>
      </c>
      <c r="D146" s="103">
        <v>1488</v>
      </c>
      <c r="E146" s="103">
        <v>1488</v>
      </c>
      <c r="F146" s="103">
        <v>1206.4</v>
      </c>
      <c r="G146" s="253">
        <f>F146/E146*100</f>
        <v>81.0752688172043</v>
      </c>
      <c r="L146" s="110"/>
    </row>
  </sheetData>
  <sheetProtection/>
  <mergeCells count="4">
    <mergeCell ref="A1:G1"/>
    <mergeCell ref="C83:C84"/>
    <mergeCell ref="C92:C94"/>
    <mergeCell ref="C114:C1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56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6.851562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5.7109375" style="311" customWidth="1"/>
    <col min="6" max="6" width="14.140625" style="311" customWidth="1"/>
    <col min="7" max="7" width="13.421875" style="311" customWidth="1"/>
    <col min="8" max="11" width="9.140625" style="234" hidden="1" customWidth="1"/>
    <col min="12" max="14" width="9.140625" style="234" customWidth="1"/>
    <col min="15" max="15" width="9.8515625" style="234" customWidth="1"/>
    <col min="16" max="16384" width="9.140625" style="234" customWidth="1"/>
  </cols>
  <sheetData>
    <row r="1" spans="1:7" ht="15">
      <c r="A1" s="442" t="s">
        <v>135</v>
      </c>
      <c r="B1" s="443"/>
      <c r="C1" s="443"/>
      <c r="D1" s="443"/>
      <c r="E1" s="443"/>
      <c r="F1" s="443"/>
      <c r="G1" s="443"/>
    </row>
    <row r="2" spans="1:7" s="239" customFormat="1" ht="24">
      <c r="A2" s="235"/>
      <c r="B2" s="236" t="s">
        <v>51</v>
      </c>
      <c r="C2" s="237" t="s">
        <v>36</v>
      </c>
      <c r="D2" s="238" t="s">
        <v>216</v>
      </c>
      <c r="E2" s="238" t="s">
        <v>217</v>
      </c>
      <c r="F2" s="238" t="s">
        <v>218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109" customFormat="1" ht="30">
      <c r="A4" s="240">
        <v>1</v>
      </c>
      <c r="B4" s="244" t="s">
        <v>1</v>
      </c>
      <c r="C4" s="222" t="s">
        <v>37</v>
      </c>
      <c r="D4" s="225">
        <v>22.9</v>
      </c>
      <c r="E4" s="225">
        <v>22.5</v>
      </c>
      <c r="F4" s="225">
        <v>22.5</v>
      </c>
      <c r="G4" s="246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30">
      <c r="A5" s="240">
        <f>A4+1</f>
        <v>2</v>
      </c>
      <c r="B5" s="244" t="s">
        <v>2</v>
      </c>
      <c r="C5" s="222" t="s">
        <v>135</v>
      </c>
      <c r="D5" s="103">
        <v>12.2</v>
      </c>
      <c r="E5" s="103">
        <v>11.8</v>
      </c>
      <c r="F5" s="103">
        <v>11.8</v>
      </c>
      <c r="G5" s="246">
        <f>F5/E5*100</f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5">
      <c r="A6" s="240">
        <f>A5+1</f>
        <v>3</v>
      </c>
      <c r="B6" s="244" t="s">
        <v>3</v>
      </c>
      <c r="C6" s="222" t="s">
        <v>37</v>
      </c>
      <c r="D6" s="103">
        <v>11.4</v>
      </c>
      <c r="E6" s="103">
        <v>11.5</v>
      </c>
      <c r="F6" s="103">
        <v>11.6</v>
      </c>
      <c r="G6" s="246">
        <f>F6/E6*100</f>
        <v>100.8695652173913</v>
      </c>
    </row>
    <row r="7" spans="1:12" s="109" customFormat="1" ht="15">
      <c r="A7" s="240">
        <f>A6+1</f>
        <v>4</v>
      </c>
      <c r="B7" s="244" t="s">
        <v>53</v>
      </c>
      <c r="C7" s="222" t="s">
        <v>195</v>
      </c>
      <c r="D7" s="103">
        <v>9.2</v>
      </c>
      <c r="E7" s="103">
        <v>100</v>
      </c>
      <c r="F7" s="103">
        <v>132</v>
      </c>
      <c r="G7" s="246">
        <f>F7/E7*100</f>
        <v>132</v>
      </c>
      <c r="L7" s="110"/>
    </row>
    <row r="8" spans="1:12" s="109" customFormat="1" ht="30">
      <c r="A8" s="240">
        <f>A7+1</f>
        <v>5</v>
      </c>
      <c r="B8" s="249" t="s">
        <v>52</v>
      </c>
      <c r="C8" s="222" t="s">
        <v>38</v>
      </c>
      <c r="D8" s="103">
        <v>0.7</v>
      </c>
      <c r="E8" s="103">
        <v>0.5</v>
      </c>
      <c r="F8" s="103">
        <v>0.5</v>
      </c>
      <c r="G8" s="246">
        <f>F8/E8*100</f>
        <v>100</v>
      </c>
      <c r="L8" s="110"/>
    </row>
    <row r="9" spans="1:12" s="109" customFormat="1" ht="15.75">
      <c r="A9" s="240"/>
      <c r="B9" s="241" t="s">
        <v>67</v>
      </c>
      <c r="C9" s="222"/>
      <c r="D9" s="103"/>
      <c r="E9" s="216"/>
      <c r="F9" s="103"/>
      <c r="G9" s="246"/>
      <c r="L9" s="110"/>
    </row>
    <row r="10" spans="1:7" s="109" customFormat="1" ht="15.75">
      <c r="A10" s="240">
        <f>A8+1</f>
        <v>6</v>
      </c>
      <c r="B10" s="244" t="s">
        <v>4</v>
      </c>
      <c r="C10" s="222" t="s">
        <v>39</v>
      </c>
      <c r="D10" s="103">
        <v>451.7</v>
      </c>
      <c r="E10" s="453">
        <v>350</v>
      </c>
      <c r="F10" s="103">
        <v>612.5</v>
      </c>
      <c r="G10" s="246">
        <f>F10/E10*100</f>
        <v>175</v>
      </c>
    </row>
    <row r="11" spans="1:7" s="250" customFormat="1" ht="15.75">
      <c r="A11" s="549" t="s">
        <v>219</v>
      </c>
      <c r="B11" s="244" t="s">
        <v>54</v>
      </c>
      <c r="C11" s="222" t="s">
        <v>39</v>
      </c>
      <c r="D11" s="103">
        <v>330.2</v>
      </c>
      <c r="E11" s="453">
        <v>265</v>
      </c>
      <c r="F11" s="103">
        <v>388.7</v>
      </c>
      <c r="G11" s="246">
        <f>F11/E11*100</f>
        <v>146.67924528301884</v>
      </c>
    </row>
    <row r="12" spans="1:18" s="109" customFormat="1" ht="15">
      <c r="A12" s="240">
        <f>A10+1</f>
        <v>7</v>
      </c>
      <c r="B12" s="251" t="s">
        <v>5</v>
      </c>
      <c r="C12" s="222"/>
      <c r="D12" s="103">
        <v>29020.3</v>
      </c>
      <c r="E12" s="103">
        <v>29000</v>
      </c>
      <c r="F12" s="103">
        <v>29300</v>
      </c>
      <c r="G12" s="253">
        <f>F12/E12*100</f>
        <v>101.03448275862068</v>
      </c>
      <c r="M12" s="306"/>
      <c r="N12" s="306"/>
      <c r="O12" s="306"/>
      <c r="P12" s="306"/>
      <c r="Q12" s="306"/>
      <c r="R12" s="306"/>
    </row>
    <row r="13" spans="1:7" s="109" customFormat="1" ht="45">
      <c r="A13" s="240">
        <v>8</v>
      </c>
      <c r="B13" s="252" t="s">
        <v>122</v>
      </c>
      <c r="C13" s="222" t="s">
        <v>42</v>
      </c>
      <c r="D13" s="103">
        <v>103.3</v>
      </c>
      <c r="E13" s="291">
        <v>93.5</v>
      </c>
      <c r="F13" s="103">
        <v>129.5</v>
      </c>
      <c r="G13" s="253">
        <f>F13/E13*100</f>
        <v>138.50267379679144</v>
      </c>
    </row>
    <row r="14" spans="1:7" s="109" customFormat="1" ht="60">
      <c r="A14" s="240">
        <v>9</v>
      </c>
      <c r="B14" s="244" t="s">
        <v>74</v>
      </c>
      <c r="C14" s="222" t="s">
        <v>40</v>
      </c>
      <c r="D14" s="103">
        <v>2786</v>
      </c>
      <c r="E14" s="103">
        <v>2831</v>
      </c>
      <c r="F14" s="103">
        <v>2930.8</v>
      </c>
      <c r="G14" s="253">
        <f>F14/E14*100</f>
        <v>103.52525609325328</v>
      </c>
    </row>
    <row r="15" spans="1:7" s="109" customFormat="1" ht="28.5">
      <c r="A15" s="240"/>
      <c r="B15" s="254" t="s">
        <v>68</v>
      </c>
      <c r="C15" s="222"/>
      <c r="D15" s="103"/>
      <c r="E15" s="103"/>
      <c r="F15" s="103"/>
      <c r="G15" s="246"/>
    </row>
    <row r="16" spans="1:15" s="109" customFormat="1" ht="15">
      <c r="A16" s="240">
        <f>A14+1</f>
        <v>10</v>
      </c>
      <c r="B16" s="244" t="s">
        <v>11</v>
      </c>
      <c r="C16" s="222" t="s">
        <v>42</v>
      </c>
      <c r="D16" s="103">
        <f>D21+D31+D36+D41</f>
        <v>6641.4</v>
      </c>
      <c r="E16" s="103">
        <f>E21+E31+E36+E41</f>
        <v>6972.5</v>
      </c>
      <c r="F16" s="103">
        <f>F21+F26+F31+F36+F41</f>
        <v>7940.3</v>
      </c>
      <c r="G16" s="246">
        <f aca="true" t="shared" si="0" ref="G16:G23">F16/E16*100</f>
        <v>113.88024381498745</v>
      </c>
      <c r="L16" s="110"/>
      <c r="N16" s="255"/>
      <c r="O16" s="256"/>
    </row>
    <row r="17" spans="1:17" s="109" customFormat="1" ht="30">
      <c r="A17" s="257">
        <f>A16+1</f>
        <v>11</v>
      </c>
      <c r="B17" s="244" t="s">
        <v>60</v>
      </c>
      <c r="C17" s="222" t="s">
        <v>39</v>
      </c>
      <c r="D17" s="103">
        <f>D22+D32+D37+D42</f>
        <v>88.80000000000001</v>
      </c>
      <c r="E17" s="103">
        <f>E22+E32+E37+E42</f>
        <v>95</v>
      </c>
      <c r="F17" s="103">
        <f>F22+F27+F32+F37+F42</f>
        <v>80.4</v>
      </c>
      <c r="G17" s="246">
        <f>F17/E17*100</f>
        <v>84.63157894736842</v>
      </c>
      <c r="L17" s="110"/>
      <c r="N17" s="255"/>
      <c r="Q17" s="109" t="s">
        <v>135</v>
      </c>
    </row>
    <row r="18" spans="1:12" s="109" customFormat="1" ht="30">
      <c r="A18" s="257">
        <f>A17+1</f>
        <v>12</v>
      </c>
      <c r="B18" s="244" t="s">
        <v>8</v>
      </c>
      <c r="C18" s="222" t="s">
        <v>43</v>
      </c>
      <c r="D18" s="258">
        <v>5000</v>
      </c>
      <c r="E18" s="103">
        <v>5250</v>
      </c>
      <c r="F18" s="258">
        <v>5939</v>
      </c>
      <c r="G18" s="253">
        <f t="shared" si="0"/>
        <v>113.12380952380951</v>
      </c>
      <c r="L18" s="110"/>
    </row>
    <row r="19" spans="1:7" s="109" customFormat="1" ht="15">
      <c r="A19" s="257">
        <v>13</v>
      </c>
      <c r="B19" s="252" t="s">
        <v>75</v>
      </c>
      <c r="C19" s="222" t="s">
        <v>40</v>
      </c>
      <c r="D19" s="259">
        <v>25200</v>
      </c>
      <c r="E19" s="259">
        <v>25500</v>
      </c>
      <c r="F19" s="259">
        <v>30100</v>
      </c>
      <c r="G19" s="246">
        <f t="shared" si="0"/>
        <v>118.03921568627452</v>
      </c>
    </row>
    <row r="20" spans="1:7" s="109" customFormat="1" ht="15">
      <c r="A20" s="257"/>
      <c r="B20" s="260" t="s">
        <v>10</v>
      </c>
      <c r="C20" s="222"/>
      <c r="D20" s="103"/>
      <c r="E20" s="103"/>
      <c r="F20" s="103"/>
      <c r="G20" s="246"/>
    </row>
    <row r="21" spans="1:14" s="109" customFormat="1" ht="15">
      <c r="A21" s="257">
        <f>A19+1</f>
        <v>14</v>
      </c>
      <c r="B21" s="244" t="s">
        <v>11</v>
      </c>
      <c r="C21" s="222" t="s">
        <v>42</v>
      </c>
      <c r="D21" s="103">
        <v>5928.5</v>
      </c>
      <c r="E21" s="103">
        <v>6243</v>
      </c>
      <c r="F21" s="103">
        <v>6714.6</v>
      </c>
      <c r="G21" s="246">
        <f t="shared" si="0"/>
        <v>107.55406054781356</v>
      </c>
      <c r="L21" s="110"/>
      <c r="M21" s="454"/>
      <c r="N21" s="255"/>
    </row>
    <row r="22" spans="1:12" s="109" customFormat="1" ht="30">
      <c r="A22" s="257">
        <f>A21+1</f>
        <v>15</v>
      </c>
      <c r="B22" s="244" t="s">
        <v>60</v>
      </c>
      <c r="C22" s="222" t="s">
        <v>42</v>
      </c>
      <c r="D22" s="103">
        <v>44.2</v>
      </c>
      <c r="E22" s="103">
        <v>93</v>
      </c>
      <c r="F22" s="103">
        <v>44.2</v>
      </c>
      <c r="G22" s="246">
        <f t="shared" si="0"/>
        <v>47.52688172043011</v>
      </c>
      <c r="L22" s="110"/>
    </row>
    <row r="23" spans="1:12" s="109" customFormat="1" ht="30">
      <c r="A23" s="257">
        <f>A22+1</f>
        <v>16</v>
      </c>
      <c r="B23" s="244" t="s">
        <v>8</v>
      </c>
      <c r="C23" s="222" t="s">
        <v>43</v>
      </c>
      <c r="D23" s="103">
        <v>21590</v>
      </c>
      <c r="E23" s="258">
        <v>19819</v>
      </c>
      <c r="F23" s="103">
        <v>21590</v>
      </c>
      <c r="G23" s="253">
        <f t="shared" si="0"/>
        <v>108.93586962006157</v>
      </c>
      <c r="H23" s="262"/>
      <c r="L23" s="110"/>
    </row>
    <row r="24" spans="1:12" s="109" customFormat="1" ht="15">
      <c r="A24" s="257">
        <v>17</v>
      </c>
      <c r="B24" s="252" t="s">
        <v>75</v>
      </c>
      <c r="C24" s="222" t="s">
        <v>40</v>
      </c>
      <c r="D24" s="103">
        <v>36739</v>
      </c>
      <c r="E24" s="103">
        <v>30000</v>
      </c>
      <c r="F24" s="103">
        <v>36739</v>
      </c>
      <c r="G24" s="253">
        <f>F24/E24*100</f>
        <v>122.46333333333332</v>
      </c>
      <c r="L24" s="110"/>
    </row>
    <row r="25" spans="1:12" s="109" customFormat="1" ht="30" customHeight="1">
      <c r="A25" s="257"/>
      <c r="B25" s="550" t="s">
        <v>220</v>
      </c>
      <c r="C25" s="264"/>
      <c r="D25" s="103"/>
      <c r="E25" s="103"/>
      <c r="F25" s="103"/>
      <c r="G25" s="253"/>
      <c r="L25" s="110"/>
    </row>
    <row r="26" spans="1:12" s="109" customFormat="1" ht="20.25" customHeight="1">
      <c r="A26" s="257">
        <v>18</v>
      </c>
      <c r="B26" s="244" t="s">
        <v>11</v>
      </c>
      <c r="C26" s="222" t="s">
        <v>43</v>
      </c>
      <c r="D26" s="103"/>
      <c r="E26" s="103">
        <v>322</v>
      </c>
      <c r="F26" s="103">
        <v>322</v>
      </c>
      <c r="G26" s="253">
        <f>F26/E26*100</f>
        <v>100</v>
      </c>
      <c r="L26" s="110"/>
    </row>
    <row r="27" spans="1:12" s="109" customFormat="1" ht="20.25" customHeight="1">
      <c r="A27" s="257">
        <v>19</v>
      </c>
      <c r="B27" s="244" t="s">
        <v>60</v>
      </c>
      <c r="C27" s="222" t="s">
        <v>42</v>
      </c>
      <c r="D27" s="103"/>
      <c r="E27" s="103">
        <v>0</v>
      </c>
      <c r="F27" s="103">
        <v>0</v>
      </c>
      <c r="G27" s="253">
        <v>0</v>
      </c>
      <c r="L27" s="110"/>
    </row>
    <row r="28" spans="1:12" s="109" customFormat="1" ht="27" customHeight="1">
      <c r="A28" s="257">
        <v>20</v>
      </c>
      <c r="B28" s="244" t="s">
        <v>8</v>
      </c>
      <c r="C28" s="222" t="s">
        <v>43</v>
      </c>
      <c r="D28" s="103"/>
      <c r="E28" s="103">
        <v>54.5</v>
      </c>
      <c r="F28" s="103">
        <v>54.5</v>
      </c>
      <c r="G28" s="253">
        <f>F28/E28*100</f>
        <v>100</v>
      </c>
      <c r="L28" s="110"/>
    </row>
    <row r="29" spans="1:12" s="109" customFormat="1" ht="15.75" customHeight="1">
      <c r="A29" s="257">
        <v>21</v>
      </c>
      <c r="B29" s="252" t="s">
        <v>75</v>
      </c>
      <c r="C29" s="222" t="s">
        <v>40</v>
      </c>
      <c r="D29" s="103"/>
      <c r="E29" s="103">
        <v>20000</v>
      </c>
      <c r="F29" s="103">
        <v>20000</v>
      </c>
      <c r="G29" s="253">
        <f>F29/E29*100</f>
        <v>100</v>
      </c>
      <c r="L29" s="110"/>
    </row>
    <row r="30" spans="1:7" s="109" customFormat="1" ht="30">
      <c r="A30" s="257"/>
      <c r="B30" s="263" t="s">
        <v>87</v>
      </c>
      <c r="C30" s="264"/>
      <c r="D30" s="103"/>
      <c r="E30" s="103"/>
      <c r="F30" s="103"/>
      <c r="G30" s="265"/>
    </row>
    <row r="31" spans="1:7" s="109" customFormat="1" ht="14.25">
      <c r="A31" s="257">
        <v>22</v>
      </c>
      <c r="B31" s="266" t="s">
        <v>11</v>
      </c>
      <c r="C31" s="222" t="s">
        <v>42</v>
      </c>
      <c r="D31" s="103">
        <v>5.4</v>
      </c>
      <c r="E31" s="225">
        <v>4.5</v>
      </c>
      <c r="F31" s="103">
        <v>4.3</v>
      </c>
      <c r="G31" s="253">
        <f>F31/E31*100</f>
        <v>95.55555555555554</v>
      </c>
    </row>
    <row r="32" spans="1:7" s="109" customFormat="1" ht="14.25">
      <c r="A32" s="257">
        <v>23</v>
      </c>
      <c r="B32" s="266" t="s">
        <v>60</v>
      </c>
      <c r="C32" s="222" t="s">
        <v>42</v>
      </c>
      <c r="D32" s="103">
        <v>0</v>
      </c>
      <c r="E32" s="225">
        <v>0</v>
      </c>
      <c r="F32" s="103">
        <v>0</v>
      </c>
      <c r="G32" s="253">
        <v>0</v>
      </c>
    </row>
    <row r="33" spans="1:7" s="109" customFormat="1" ht="28.5">
      <c r="A33" s="257">
        <v>24</v>
      </c>
      <c r="B33" s="266" t="s">
        <v>8</v>
      </c>
      <c r="C33" s="222" t="s">
        <v>43</v>
      </c>
      <c r="D33" s="269">
        <v>415</v>
      </c>
      <c r="E33" s="268">
        <v>346</v>
      </c>
      <c r="F33" s="269">
        <v>358</v>
      </c>
      <c r="G33" s="253">
        <f>F33/E33*100</f>
        <v>103.46820809248555</v>
      </c>
    </row>
    <row r="34" spans="1:7" s="109" customFormat="1" ht="14.25">
      <c r="A34" s="257">
        <v>25</v>
      </c>
      <c r="B34" s="270" t="s">
        <v>75</v>
      </c>
      <c r="C34" s="222" t="s">
        <v>40</v>
      </c>
      <c r="D34" s="272">
        <v>18771.8</v>
      </c>
      <c r="E34" s="225">
        <v>19937</v>
      </c>
      <c r="F34" s="272">
        <v>19272.9</v>
      </c>
      <c r="G34" s="253">
        <f>F34/E34*100</f>
        <v>96.66900737322567</v>
      </c>
    </row>
    <row r="35" spans="1:7" s="109" customFormat="1" ht="28.5">
      <c r="A35" s="257"/>
      <c r="B35" s="273" t="s">
        <v>61</v>
      </c>
      <c r="C35" s="264"/>
      <c r="D35" s="103"/>
      <c r="E35" s="225"/>
      <c r="F35" s="103"/>
      <c r="G35" s="253"/>
    </row>
    <row r="36" spans="1:12" s="109" customFormat="1" ht="14.25">
      <c r="A36" s="257">
        <v>26</v>
      </c>
      <c r="B36" s="244" t="s">
        <v>11</v>
      </c>
      <c r="C36" s="222" t="s">
        <v>42</v>
      </c>
      <c r="D36" s="103">
        <v>521.5</v>
      </c>
      <c r="E36" s="103">
        <v>530</v>
      </c>
      <c r="F36" s="103">
        <v>681</v>
      </c>
      <c r="G36" s="253">
        <f aca="true" t="shared" si="1" ref="G36:G44">F36/E36*100</f>
        <v>128.49056603773585</v>
      </c>
      <c r="L36" s="114"/>
    </row>
    <row r="37" spans="1:12" s="109" customFormat="1" ht="71.25">
      <c r="A37" s="257">
        <v>27</v>
      </c>
      <c r="B37" s="244" t="s">
        <v>60</v>
      </c>
      <c r="C37" s="222" t="s">
        <v>42</v>
      </c>
      <c r="D37" s="103">
        <v>21.6</v>
      </c>
      <c r="E37" s="225">
        <v>0</v>
      </c>
      <c r="F37" s="103">
        <v>18</v>
      </c>
      <c r="G37" s="253">
        <v>216</v>
      </c>
      <c r="L37" s="110"/>
    </row>
    <row r="38" spans="1:12" s="109" customFormat="1" ht="85.5">
      <c r="A38" s="257">
        <v>28</v>
      </c>
      <c r="B38" s="244" t="s">
        <v>8</v>
      </c>
      <c r="C38" s="222" t="s">
        <v>43</v>
      </c>
      <c r="D38" s="212">
        <v>624</v>
      </c>
      <c r="E38" s="103">
        <v>633</v>
      </c>
      <c r="F38" s="212">
        <v>815</v>
      </c>
      <c r="G38" s="253">
        <f t="shared" si="1"/>
        <v>128.7519747235387</v>
      </c>
      <c r="L38" s="110"/>
    </row>
    <row r="39" spans="1:7" s="109" customFormat="1" ht="57">
      <c r="A39" s="257">
        <v>29</v>
      </c>
      <c r="B39" s="252" t="s">
        <v>75</v>
      </c>
      <c r="C39" s="222" t="s">
        <v>40</v>
      </c>
      <c r="D39" s="223">
        <v>17783</v>
      </c>
      <c r="E39" s="225">
        <v>17783</v>
      </c>
      <c r="F39" s="223">
        <v>18380</v>
      </c>
      <c r="G39" s="253">
        <f t="shared" si="1"/>
        <v>103.35713884046562</v>
      </c>
    </row>
    <row r="40" spans="1:7" s="109" customFormat="1" ht="156.75">
      <c r="A40" s="257"/>
      <c r="B40" s="260" t="s">
        <v>78</v>
      </c>
      <c r="C40" s="264"/>
      <c r="D40" s="103" t="s">
        <v>135</v>
      </c>
      <c r="E40" s="225"/>
      <c r="F40" s="103"/>
      <c r="G40" s="253"/>
    </row>
    <row r="41" spans="1:7" s="109" customFormat="1" ht="28.5">
      <c r="A41" s="257">
        <f>A39+1</f>
        <v>30</v>
      </c>
      <c r="B41" s="244" t="s">
        <v>11</v>
      </c>
      <c r="C41" s="222" t="s">
        <v>42</v>
      </c>
      <c r="D41" s="103">
        <v>186</v>
      </c>
      <c r="E41" s="103">
        <v>195</v>
      </c>
      <c r="F41" s="103">
        <v>218.4</v>
      </c>
      <c r="G41" s="253">
        <f t="shared" si="1"/>
        <v>112.00000000000001</v>
      </c>
    </row>
    <row r="42" spans="1:7" s="109" customFormat="1" ht="71.25">
      <c r="A42" s="257">
        <f>A41+1</f>
        <v>31</v>
      </c>
      <c r="B42" s="244" t="s">
        <v>60</v>
      </c>
      <c r="C42" s="222" t="s">
        <v>42</v>
      </c>
      <c r="D42" s="103">
        <v>23</v>
      </c>
      <c r="E42" s="103">
        <v>2</v>
      </c>
      <c r="F42" s="103">
        <v>18.2</v>
      </c>
      <c r="G42" s="253">
        <f t="shared" si="1"/>
        <v>910</v>
      </c>
    </row>
    <row r="43" spans="1:21" s="109" customFormat="1" ht="85.5">
      <c r="A43" s="257">
        <f>A42+1</f>
        <v>32</v>
      </c>
      <c r="B43" s="244" t="s">
        <v>8</v>
      </c>
      <c r="C43" s="222" t="s">
        <v>43</v>
      </c>
      <c r="D43" s="258">
        <v>1134</v>
      </c>
      <c r="E43" s="103">
        <v>1161</v>
      </c>
      <c r="F43" s="258">
        <v>1270</v>
      </c>
      <c r="G43" s="253">
        <f t="shared" si="1"/>
        <v>109.38845822566752</v>
      </c>
      <c r="L43" s="306"/>
      <c r="M43" s="306"/>
      <c r="N43" s="306"/>
      <c r="O43" s="306"/>
      <c r="P43" s="306"/>
      <c r="Q43" s="306"/>
      <c r="R43" s="306"/>
      <c r="S43" s="306"/>
      <c r="T43" s="306"/>
      <c r="U43" s="306"/>
    </row>
    <row r="44" spans="1:7" s="109" customFormat="1" ht="57">
      <c r="A44" s="257">
        <v>33</v>
      </c>
      <c r="B44" s="252" t="s">
        <v>75</v>
      </c>
      <c r="C44" s="222" t="s">
        <v>40</v>
      </c>
      <c r="D44" s="223">
        <v>18523</v>
      </c>
      <c r="E44" s="258">
        <v>18100</v>
      </c>
      <c r="F44" s="223">
        <v>18500</v>
      </c>
      <c r="G44" s="253">
        <f t="shared" si="1"/>
        <v>102.20994475138122</v>
      </c>
    </row>
    <row r="45" spans="1:7" s="109" customFormat="1" ht="62.25">
      <c r="A45" s="257"/>
      <c r="B45" s="276" t="s">
        <v>12</v>
      </c>
      <c r="C45" s="264"/>
      <c r="D45" s="103"/>
      <c r="E45" s="225"/>
      <c r="F45" s="103"/>
      <c r="G45" s="103"/>
    </row>
    <row r="46" spans="1:7" s="109" customFormat="1" ht="42.75">
      <c r="A46" s="257">
        <f>A44+1</f>
        <v>34</v>
      </c>
      <c r="B46" s="252" t="s">
        <v>136</v>
      </c>
      <c r="C46" s="222" t="s">
        <v>42</v>
      </c>
      <c r="D46" s="103">
        <v>1122.8</v>
      </c>
      <c r="E46" s="103">
        <v>1637</v>
      </c>
      <c r="F46" s="103">
        <v>1732.2</v>
      </c>
      <c r="G46" s="253">
        <f>F46/E46*100</f>
        <v>105.81551618814906</v>
      </c>
    </row>
    <row r="47" spans="1:7" s="109" customFormat="1" ht="71.25">
      <c r="A47" s="257">
        <f>A46+1</f>
        <v>35</v>
      </c>
      <c r="B47" s="244" t="s">
        <v>60</v>
      </c>
      <c r="C47" s="222" t="s">
        <v>42</v>
      </c>
      <c r="D47" s="103">
        <v>113</v>
      </c>
      <c r="E47" s="453">
        <v>42.4</v>
      </c>
      <c r="F47" s="103">
        <v>64.4</v>
      </c>
      <c r="G47" s="253">
        <f>F47/E47*100</f>
        <v>151.8867924528302</v>
      </c>
    </row>
    <row r="48" spans="1:14" s="109" customFormat="1" ht="85.5">
      <c r="A48" s="257">
        <f>A47+1</f>
        <v>36</v>
      </c>
      <c r="B48" s="252" t="s">
        <v>8</v>
      </c>
      <c r="C48" s="222" t="s">
        <v>43</v>
      </c>
      <c r="D48" s="413">
        <v>442</v>
      </c>
      <c r="E48" s="455">
        <v>450</v>
      </c>
      <c r="F48" s="551">
        <v>481</v>
      </c>
      <c r="G48" s="253">
        <f>F48/E48*100</f>
        <v>106.8888888888889</v>
      </c>
      <c r="N48" s="109" t="s">
        <v>135</v>
      </c>
    </row>
    <row r="49" spans="1:7" s="109" customFormat="1" ht="42.75">
      <c r="A49" s="257">
        <v>37</v>
      </c>
      <c r="B49" s="252" t="s">
        <v>9</v>
      </c>
      <c r="C49" s="222" t="s">
        <v>44</v>
      </c>
      <c r="D49" s="413">
        <v>3600</v>
      </c>
      <c r="E49" s="103">
        <v>3600</v>
      </c>
      <c r="F49" s="413">
        <v>3600</v>
      </c>
      <c r="G49" s="253">
        <f>F49/E49*100</f>
        <v>100</v>
      </c>
    </row>
    <row r="50" spans="1:7" s="109" customFormat="1" ht="42.75">
      <c r="A50" s="257">
        <v>38</v>
      </c>
      <c r="B50" s="252" t="s">
        <v>13</v>
      </c>
      <c r="C50" s="222" t="s">
        <v>40</v>
      </c>
      <c r="D50" s="103">
        <v>17000</v>
      </c>
      <c r="E50" s="103">
        <v>17000</v>
      </c>
      <c r="F50" s="103">
        <v>18246</v>
      </c>
      <c r="G50" s="253">
        <f>F50/E50*100</f>
        <v>107.32941176470587</v>
      </c>
    </row>
    <row r="51" spans="1:7" s="109" customFormat="1" ht="30.75">
      <c r="A51" s="279"/>
      <c r="B51" s="280" t="s">
        <v>18</v>
      </c>
      <c r="C51" s="264"/>
      <c r="D51" s="103"/>
      <c r="E51" s="103"/>
      <c r="F51" s="103"/>
      <c r="G51" s="253"/>
    </row>
    <row r="52" spans="1:7" s="109" customFormat="1" ht="85.5">
      <c r="A52" s="279">
        <f>A50+1</f>
        <v>39</v>
      </c>
      <c r="B52" s="244" t="s">
        <v>19</v>
      </c>
      <c r="C52" s="222" t="s">
        <v>44</v>
      </c>
      <c r="D52" s="103">
        <v>1702</v>
      </c>
      <c r="E52" s="103">
        <v>1700</v>
      </c>
      <c r="F52" s="103">
        <v>3210</v>
      </c>
      <c r="G52" s="253">
        <f>F52/E52*100</f>
        <v>188.8235294117647</v>
      </c>
    </row>
    <row r="53" spans="1:12" s="109" customFormat="1" ht="99.75">
      <c r="A53" s="279">
        <f>A52+1</f>
        <v>40</v>
      </c>
      <c r="B53" s="244" t="s">
        <v>20</v>
      </c>
      <c r="C53" s="222" t="s">
        <v>39</v>
      </c>
      <c r="D53" s="212">
        <v>1.8</v>
      </c>
      <c r="E53" s="453">
        <v>1</v>
      </c>
      <c r="F53" s="212">
        <v>3.75</v>
      </c>
      <c r="G53" s="253">
        <f>F53/E53*100</f>
        <v>375</v>
      </c>
      <c r="L53" s="110"/>
    </row>
    <row r="54" spans="1:12" s="109" customFormat="1" ht="42.75">
      <c r="A54" s="279">
        <v>41</v>
      </c>
      <c r="B54" s="244" t="s">
        <v>9</v>
      </c>
      <c r="C54" s="222" t="s">
        <v>44</v>
      </c>
      <c r="D54" s="212">
        <v>38</v>
      </c>
      <c r="E54" s="453">
        <v>38</v>
      </c>
      <c r="F54" s="212">
        <v>38</v>
      </c>
      <c r="G54" s="253">
        <f>F54/E54*100</f>
        <v>100</v>
      </c>
      <c r="L54" s="110"/>
    </row>
    <row r="55" spans="1:12" s="109" customFormat="1" ht="71.25">
      <c r="A55" s="279">
        <v>42</v>
      </c>
      <c r="B55" s="244" t="s">
        <v>60</v>
      </c>
      <c r="C55" s="222" t="s">
        <v>39</v>
      </c>
      <c r="D55" s="212">
        <v>9</v>
      </c>
      <c r="E55" s="248">
        <v>3.7</v>
      </c>
      <c r="F55" s="212">
        <v>18.7</v>
      </c>
      <c r="G55" s="253">
        <f>F55/E55*100</f>
        <v>505.40540540540536</v>
      </c>
      <c r="L55" s="110"/>
    </row>
    <row r="56" spans="1:12" s="109" customFormat="1" ht="57">
      <c r="A56" s="279">
        <v>43</v>
      </c>
      <c r="B56" s="252" t="s">
        <v>75</v>
      </c>
      <c r="C56" s="222" t="s">
        <v>40</v>
      </c>
      <c r="D56" s="103">
        <v>17185</v>
      </c>
      <c r="E56" s="103">
        <v>17185</v>
      </c>
      <c r="F56" s="103">
        <v>17870</v>
      </c>
      <c r="G56" s="253">
        <f>F56/E56*100</f>
        <v>103.98603433226651</v>
      </c>
      <c r="L56" s="110"/>
    </row>
    <row r="57" spans="1:12" s="109" customFormat="1" ht="93.75">
      <c r="A57" s="240"/>
      <c r="B57" s="276" t="s">
        <v>21</v>
      </c>
      <c r="C57" s="222"/>
      <c r="D57" s="216"/>
      <c r="E57" s="291"/>
      <c r="F57" s="216"/>
      <c r="G57" s="253"/>
      <c r="L57" s="110"/>
    </row>
    <row r="58" spans="1:12" s="109" customFormat="1" ht="57">
      <c r="A58" s="240">
        <f>A56+1</f>
        <v>44</v>
      </c>
      <c r="B58" s="244" t="s">
        <v>22</v>
      </c>
      <c r="C58" s="222" t="s">
        <v>42</v>
      </c>
      <c r="D58" s="103">
        <v>1600.5</v>
      </c>
      <c r="E58" s="216">
        <v>1858.9</v>
      </c>
      <c r="F58" s="103">
        <v>2012.3</v>
      </c>
      <c r="G58" s="253">
        <f>F58/E58*100</f>
        <v>108.25219215665179</v>
      </c>
      <c r="L58" s="110"/>
    </row>
    <row r="59" spans="1:12" s="109" customFormat="1" ht="42.75">
      <c r="A59" s="279">
        <f>A58+1</f>
        <v>45</v>
      </c>
      <c r="B59" s="244" t="s">
        <v>23</v>
      </c>
      <c r="C59" s="222" t="s">
        <v>42</v>
      </c>
      <c r="D59" s="103">
        <v>357.3</v>
      </c>
      <c r="E59" s="457">
        <v>350.6</v>
      </c>
      <c r="F59" s="103">
        <v>423.5</v>
      </c>
      <c r="G59" s="253">
        <f>F59/E59*100</f>
        <v>120.79292641186537</v>
      </c>
      <c r="L59" s="110"/>
    </row>
    <row r="60" spans="1:7" s="109" customFormat="1" ht="57">
      <c r="A60" s="279">
        <f>A59+1</f>
        <v>46</v>
      </c>
      <c r="B60" s="244" t="s">
        <v>24</v>
      </c>
      <c r="C60" s="222" t="s">
        <v>42</v>
      </c>
      <c r="D60" s="103">
        <v>62.2</v>
      </c>
      <c r="E60" s="103">
        <v>63.5</v>
      </c>
      <c r="F60" s="103">
        <v>84.6</v>
      </c>
      <c r="G60" s="253">
        <f>F60/E60*100</f>
        <v>133.2283464566929</v>
      </c>
    </row>
    <row r="61" spans="1:12" s="109" customFormat="1" ht="42.75">
      <c r="A61" s="279">
        <f>A60+1</f>
        <v>47</v>
      </c>
      <c r="B61" s="244" t="s">
        <v>9</v>
      </c>
      <c r="C61" s="222" t="s">
        <v>44</v>
      </c>
      <c r="D61" s="103">
        <v>1170</v>
      </c>
      <c r="E61" s="218">
        <v>1170</v>
      </c>
      <c r="F61" s="103">
        <v>1170</v>
      </c>
      <c r="G61" s="253">
        <f>F61/E61*100</f>
        <v>100</v>
      </c>
      <c r="L61" s="282"/>
    </row>
    <row r="62" spans="1:7" s="109" customFormat="1" ht="57">
      <c r="A62" s="279">
        <f>A61+1</f>
        <v>48</v>
      </c>
      <c r="B62" s="244" t="s">
        <v>16</v>
      </c>
      <c r="C62" s="222" t="s">
        <v>40</v>
      </c>
      <c r="D62" s="103">
        <v>16745</v>
      </c>
      <c r="E62" s="218">
        <v>16920</v>
      </c>
      <c r="F62" s="103">
        <v>16920</v>
      </c>
      <c r="G62" s="253">
        <f>F62/E62*100</f>
        <v>100</v>
      </c>
    </row>
    <row r="63" spans="1:7" s="109" customFormat="1" ht="78">
      <c r="A63" s="279"/>
      <c r="B63" s="283" t="s">
        <v>25</v>
      </c>
      <c r="C63" s="264"/>
      <c r="D63" s="103"/>
      <c r="E63" s="218"/>
      <c r="F63" s="103"/>
      <c r="G63" s="103"/>
    </row>
    <row r="64" spans="1:12" s="109" customFormat="1" ht="242.25">
      <c r="A64" s="279">
        <f>A62+1</f>
        <v>49</v>
      </c>
      <c r="B64" s="252" t="s">
        <v>86</v>
      </c>
      <c r="C64" s="222" t="s">
        <v>42</v>
      </c>
      <c r="D64" s="103">
        <v>2544.8</v>
      </c>
      <c r="E64" s="103">
        <v>2600</v>
      </c>
      <c r="F64" s="103">
        <v>2797.8</v>
      </c>
      <c r="G64" s="253">
        <f>F64/E64*100</f>
        <v>107.60769230769232</v>
      </c>
      <c r="L64" s="113"/>
    </row>
    <row r="65" spans="1:7" s="109" customFormat="1" ht="71.25">
      <c r="A65" s="279">
        <f>A64+1</f>
        <v>50</v>
      </c>
      <c r="B65" s="252" t="s">
        <v>26</v>
      </c>
      <c r="C65" s="222" t="s">
        <v>50</v>
      </c>
      <c r="D65" s="218">
        <v>69</v>
      </c>
      <c r="E65" s="218">
        <v>54</v>
      </c>
      <c r="F65" s="218">
        <v>59</v>
      </c>
      <c r="G65" s="253">
        <f>F65/E65*100</f>
        <v>109.25925925925925</v>
      </c>
    </row>
    <row r="66" spans="1:7" s="109" customFormat="1" ht="356.25">
      <c r="A66" s="279">
        <v>51</v>
      </c>
      <c r="B66" s="252" t="s">
        <v>89</v>
      </c>
      <c r="C66" s="222" t="s">
        <v>38</v>
      </c>
      <c r="D66" s="253">
        <v>15</v>
      </c>
      <c r="E66" s="218">
        <v>15.1</v>
      </c>
      <c r="F66" s="253">
        <v>15.1</v>
      </c>
      <c r="G66" s="253">
        <f>F66/E66*100</f>
        <v>100</v>
      </c>
    </row>
    <row r="67" spans="1:7" s="109" customFormat="1" ht="142.5">
      <c r="A67" s="279">
        <v>52</v>
      </c>
      <c r="B67" s="252" t="s">
        <v>58</v>
      </c>
      <c r="C67" s="222" t="s">
        <v>44</v>
      </c>
      <c r="D67" s="218">
        <v>452</v>
      </c>
      <c r="E67" s="218">
        <v>452</v>
      </c>
      <c r="F67" s="218">
        <v>452</v>
      </c>
      <c r="G67" s="253">
        <f>F67/E67*100</f>
        <v>100</v>
      </c>
    </row>
    <row r="68" spans="1:7" s="109" customFormat="1" ht="57">
      <c r="A68" s="279">
        <v>53</v>
      </c>
      <c r="B68" s="252" t="s">
        <v>16</v>
      </c>
      <c r="C68" s="222" t="s">
        <v>40</v>
      </c>
      <c r="D68" s="103">
        <v>16745</v>
      </c>
      <c r="E68" s="218">
        <v>16920</v>
      </c>
      <c r="F68" s="103">
        <v>16920</v>
      </c>
      <c r="G68" s="253">
        <f>F68/E68*100</f>
        <v>100</v>
      </c>
    </row>
    <row r="69" spans="1:7" s="109" customFormat="1" ht="109.5">
      <c r="A69" s="279"/>
      <c r="B69" s="283" t="s">
        <v>33</v>
      </c>
      <c r="C69" s="264"/>
      <c r="D69" s="225"/>
      <c r="E69" s="457"/>
      <c r="F69" s="225"/>
      <c r="G69" s="225"/>
    </row>
    <row r="70" spans="1:15" s="109" customFormat="1" ht="228">
      <c r="A70" s="279">
        <f>A68+1</f>
        <v>54</v>
      </c>
      <c r="B70" s="244" t="s">
        <v>188</v>
      </c>
      <c r="C70" s="222" t="s">
        <v>49</v>
      </c>
      <c r="D70" s="248">
        <v>13165.9</v>
      </c>
      <c r="E70" s="103">
        <v>4696.7</v>
      </c>
      <c r="F70" s="248">
        <v>11468</v>
      </c>
      <c r="G70" s="253">
        <f aca="true" t="shared" si="2" ref="G70:G75">F70/E70*100</f>
        <v>244.17143952136607</v>
      </c>
      <c r="L70" s="217"/>
      <c r="M70" s="217"/>
      <c r="N70" s="217"/>
      <c r="O70" s="285"/>
    </row>
    <row r="71" spans="1:15" s="109" customFormat="1" ht="42.75">
      <c r="A71" s="279" t="s">
        <v>221</v>
      </c>
      <c r="B71" s="244" t="s">
        <v>184</v>
      </c>
      <c r="C71" s="222" t="s">
        <v>49</v>
      </c>
      <c r="D71" s="345">
        <v>8527.1</v>
      </c>
      <c r="E71" s="225">
        <v>2414.2</v>
      </c>
      <c r="F71" s="345">
        <v>4281</v>
      </c>
      <c r="G71" s="253">
        <f t="shared" si="2"/>
        <v>177.3258222185403</v>
      </c>
      <c r="L71" s="217"/>
      <c r="M71" s="217"/>
      <c r="N71" s="217"/>
      <c r="O71" s="285"/>
    </row>
    <row r="72" spans="1:15" s="109" customFormat="1" ht="85.5">
      <c r="A72" s="279">
        <v>55</v>
      </c>
      <c r="B72" s="244" t="s">
        <v>90</v>
      </c>
      <c r="C72" s="222" t="s">
        <v>50</v>
      </c>
      <c r="D72" s="345">
        <v>365</v>
      </c>
      <c r="E72" s="288">
        <v>340</v>
      </c>
      <c r="F72" s="345">
        <v>347</v>
      </c>
      <c r="G72" s="246">
        <f t="shared" si="2"/>
        <v>102.05882352941175</v>
      </c>
      <c r="L72" s="217"/>
      <c r="M72" s="217"/>
      <c r="N72" s="217"/>
      <c r="O72" s="285"/>
    </row>
    <row r="73" spans="1:15" s="109" customFormat="1" ht="313.5">
      <c r="A73" s="279">
        <v>56</v>
      </c>
      <c r="B73" s="244" t="s">
        <v>94</v>
      </c>
      <c r="C73" s="222" t="s">
        <v>38</v>
      </c>
      <c r="D73" s="281">
        <v>39.5</v>
      </c>
      <c r="E73" s="458">
        <v>41</v>
      </c>
      <c r="F73" s="281">
        <v>42</v>
      </c>
      <c r="G73" s="253">
        <f t="shared" si="2"/>
        <v>102.4390243902439</v>
      </c>
      <c r="L73" s="217"/>
      <c r="M73" s="217"/>
      <c r="N73" s="217"/>
      <c r="O73" s="285"/>
    </row>
    <row r="74" spans="1:15" s="109" customFormat="1" ht="327.75">
      <c r="A74" s="279">
        <v>57</v>
      </c>
      <c r="B74" s="244" t="s">
        <v>93</v>
      </c>
      <c r="C74" s="222" t="s">
        <v>38</v>
      </c>
      <c r="D74" s="281">
        <v>95.4</v>
      </c>
      <c r="E74" s="458">
        <v>96.2</v>
      </c>
      <c r="F74" s="281">
        <v>96.8</v>
      </c>
      <c r="G74" s="253">
        <f t="shared" si="2"/>
        <v>100.62370062370061</v>
      </c>
      <c r="L74" s="217"/>
      <c r="M74" s="217"/>
      <c r="N74" s="217"/>
      <c r="O74" s="285"/>
    </row>
    <row r="75" spans="1:15" s="109" customFormat="1" ht="142.5">
      <c r="A75" s="279">
        <v>58</v>
      </c>
      <c r="B75" s="244" t="s">
        <v>91</v>
      </c>
      <c r="C75" s="287" t="s">
        <v>92</v>
      </c>
      <c r="D75" s="281">
        <v>152.7</v>
      </c>
      <c r="E75" s="458">
        <v>107</v>
      </c>
      <c r="F75" s="281">
        <v>95</v>
      </c>
      <c r="G75" s="253">
        <f t="shared" si="2"/>
        <v>88.78504672897196</v>
      </c>
      <c r="L75" s="217"/>
      <c r="M75" s="217"/>
      <c r="N75" s="217"/>
      <c r="O75" s="285"/>
    </row>
    <row r="76" spans="1:7" s="109" customFormat="1" ht="62.25">
      <c r="A76" s="240"/>
      <c r="B76" s="241" t="s">
        <v>69</v>
      </c>
      <c r="C76" s="222"/>
      <c r="D76" s="286"/>
      <c r="E76" s="421"/>
      <c r="F76" s="286"/>
      <c r="G76" s="286"/>
    </row>
    <row r="77" spans="1:7" s="109" customFormat="1" ht="282">
      <c r="A77" s="240">
        <f>A75+1</f>
        <v>59</v>
      </c>
      <c r="B77" s="220" t="s">
        <v>150</v>
      </c>
      <c r="C77" s="222" t="s">
        <v>44</v>
      </c>
      <c r="D77" s="248">
        <v>7</v>
      </c>
      <c r="E77" s="216">
        <v>4</v>
      </c>
      <c r="F77" s="248">
        <v>3</v>
      </c>
      <c r="G77" s="253">
        <f>F77/E77*100</f>
        <v>75</v>
      </c>
    </row>
    <row r="78" spans="1:7" s="109" customFormat="1" ht="409.5">
      <c r="A78" s="240">
        <v>60</v>
      </c>
      <c r="B78" s="220" t="s">
        <v>97</v>
      </c>
      <c r="C78" s="288" t="s">
        <v>38</v>
      </c>
      <c r="D78" s="248">
        <v>3</v>
      </c>
      <c r="E78" s="459">
        <v>3.2</v>
      </c>
      <c r="F78" s="248">
        <v>3.3</v>
      </c>
      <c r="G78" s="253">
        <f aca="true" t="shared" si="3" ref="G78:G83">F78/E78*100</f>
        <v>103.12499999999997</v>
      </c>
    </row>
    <row r="79" spans="1:7" s="109" customFormat="1" ht="297.75">
      <c r="A79" s="240">
        <v>61</v>
      </c>
      <c r="B79" s="220" t="s">
        <v>96</v>
      </c>
      <c r="C79" s="288" t="s">
        <v>38</v>
      </c>
      <c r="D79" s="248">
        <v>10</v>
      </c>
      <c r="E79" s="459">
        <v>10</v>
      </c>
      <c r="F79" s="248">
        <v>12</v>
      </c>
      <c r="G79" s="253">
        <f t="shared" si="3"/>
        <v>120</v>
      </c>
    </row>
    <row r="80" spans="1:7" s="109" customFormat="1" ht="409.5">
      <c r="A80" s="240">
        <v>62</v>
      </c>
      <c r="B80" s="220" t="s">
        <v>70</v>
      </c>
      <c r="C80" s="288" t="s">
        <v>98</v>
      </c>
      <c r="D80" s="248">
        <v>170</v>
      </c>
      <c r="E80" s="248">
        <v>167</v>
      </c>
      <c r="F80" s="248">
        <v>167</v>
      </c>
      <c r="G80" s="253">
        <f t="shared" si="3"/>
        <v>100</v>
      </c>
    </row>
    <row r="81" spans="1:7" s="109" customFormat="1" ht="409.5">
      <c r="A81" s="240">
        <v>63</v>
      </c>
      <c r="B81" s="220" t="s">
        <v>99</v>
      </c>
      <c r="C81" s="288" t="s">
        <v>38</v>
      </c>
      <c r="D81" s="248">
        <v>20.1</v>
      </c>
      <c r="E81" s="459">
        <v>20</v>
      </c>
      <c r="F81" s="248">
        <v>20</v>
      </c>
      <c r="G81" s="253">
        <f t="shared" si="3"/>
        <v>100</v>
      </c>
    </row>
    <row r="82" spans="1:7" s="109" customFormat="1" ht="409.5">
      <c r="A82" s="240">
        <f>A80+1</f>
        <v>63</v>
      </c>
      <c r="B82" s="220" t="s">
        <v>100</v>
      </c>
      <c r="C82" s="288" t="s">
        <v>38</v>
      </c>
      <c r="D82" s="460">
        <v>3</v>
      </c>
      <c r="E82" s="103">
        <v>5</v>
      </c>
      <c r="F82" s="460">
        <v>5</v>
      </c>
      <c r="G82" s="253">
        <f t="shared" si="3"/>
        <v>100</v>
      </c>
    </row>
    <row r="83" spans="1:12" s="109" customFormat="1" ht="375.75">
      <c r="A83" s="240">
        <f>A81+1</f>
        <v>64</v>
      </c>
      <c r="B83" s="220" t="s">
        <v>101</v>
      </c>
      <c r="C83" s="288" t="s">
        <v>38</v>
      </c>
      <c r="D83" s="248">
        <v>34.7</v>
      </c>
      <c r="E83" s="459">
        <v>44.3</v>
      </c>
      <c r="F83" s="248">
        <v>35.9</v>
      </c>
      <c r="G83" s="253">
        <f t="shared" si="3"/>
        <v>81.03837471783297</v>
      </c>
      <c r="L83" s="289"/>
    </row>
    <row r="84" spans="1:7" s="109" customFormat="1" ht="30.75">
      <c r="A84" s="279"/>
      <c r="B84" s="276" t="s">
        <v>57</v>
      </c>
      <c r="C84" s="222"/>
      <c r="D84" s="291"/>
      <c r="E84" s="288"/>
      <c r="F84" s="291"/>
      <c r="G84" s="291"/>
    </row>
    <row r="85" spans="1:7" s="109" customFormat="1" ht="42.75">
      <c r="A85" s="279">
        <v>65</v>
      </c>
      <c r="B85" s="244" t="s">
        <v>23</v>
      </c>
      <c r="C85" s="222" t="s">
        <v>43</v>
      </c>
      <c r="D85" s="248">
        <v>1650.2</v>
      </c>
      <c r="E85" s="262">
        <v>1600</v>
      </c>
      <c r="F85" s="248">
        <v>1610.4</v>
      </c>
      <c r="G85" s="246">
        <f>F85/E85*100</f>
        <v>100.64999999999999</v>
      </c>
    </row>
    <row r="86" spans="1:7" s="109" customFormat="1" ht="42.75">
      <c r="A86" s="279">
        <v>66</v>
      </c>
      <c r="B86" s="244" t="s">
        <v>9</v>
      </c>
      <c r="C86" s="222" t="s">
        <v>44</v>
      </c>
      <c r="D86" s="248">
        <v>167</v>
      </c>
      <c r="E86" s="248">
        <v>167</v>
      </c>
      <c r="F86" s="248">
        <v>195</v>
      </c>
      <c r="G86" s="246">
        <f aca="true" t="shared" si="4" ref="G86:G116">F86/E86*100</f>
        <v>116.76646706586826</v>
      </c>
    </row>
    <row r="87" spans="1:12" s="109" customFormat="1" ht="57">
      <c r="A87" s="279">
        <v>67</v>
      </c>
      <c r="B87" s="244" t="s">
        <v>16</v>
      </c>
      <c r="C87" s="222" t="s">
        <v>40</v>
      </c>
      <c r="D87" s="248">
        <v>21984.8</v>
      </c>
      <c r="E87" s="248">
        <v>22746</v>
      </c>
      <c r="F87" s="248">
        <v>22953.94</v>
      </c>
      <c r="G87" s="246">
        <f t="shared" si="4"/>
        <v>100.91418271344412</v>
      </c>
      <c r="H87" s="218">
        <v>11585</v>
      </c>
      <c r="L87" s="110"/>
    </row>
    <row r="88" spans="1:12" s="109" customFormat="1" ht="114">
      <c r="A88" s="279">
        <v>68</v>
      </c>
      <c r="B88" s="292" t="s">
        <v>137</v>
      </c>
      <c r="C88" s="444" t="s">
        <v>138</v>
      </c>
      <c r="D88" s="248">
        <v>100</v>
      </c>
      <c r="E88" s="248">
        <v>89</v>
      </c>
      <c r="F88" s="248">
        <v>94.5</v>
      </c>
      <c r="G88" s="253">
        <f t="shared" si="4"/>
        <v>106.17977528089888</v>
      </c>
      <c r="H88" s="217"/>
      <c r="L88" s="110"/>
    </row>
    <row r="89" spans="1:12" s="109" customFormat="1" ht="57">
      <c r="A89" s="279">
        <v>69</v>
      </c>
      <c r="B89" s="292" t="s">
        <v>139</v>
      </c>
      <c r="C89" s="445"/>
      <c r="D89" s="248">
        <v>100</v>
      </c>
      <c r="E89" s="248">
        <v>100</v>
      </c>
      <c r="F89" s="248">
        <v>100</v>
      </c>
      <c r="G89" s="246">
        <f t="shared" si="4"/>
        <v>100</v>
      </c>
      <c r="H89" s="217"/>
      <c r="L89" s="110"/>
    </row>
    <row r="90" spans="1:7" s="109" customFormat="1" ht="399">
      <c r="A90" s="279">
        <v>70</v>
      </c>
      <c r="B90" s="293" t="s">
        <v>81</v>
      </c>
      <c r="C90" s="264" t="s">
        <v>38</v>
      </c>
      <c r="D90" s="248">
        <v>375.6</v>
      </c>
      <c r="E90" s="103">
        <v>370</v>
      </c>
      <c r="F90" s="248">
        <v>387.8</v>
      </c>
      <c r="G90" s="253">
        <f t="shared" si="4"/>
        <v>104.8108108108108</v>
      </c>
    </row>
    <row r="91" spans="1:7" s="109" customFormat="1" ht="30.75">
      <c r="A91" s="279"/>
      <c r="B91" s="283" t="s">
        <v>56</v>
      </c>
      <c r="C91" s="264"/>
      <c r="D91" s="103"/>
      <c r="E91" s="248"/>
      <c r="F91" s="103"/>
      <c r="G91" s="246"/>
    </row>
    <row r="92" spans="1:7" s="109" customFormat="1" ht="171">
      <c r="A92" s="279">
        <v>71</v>
      </c>
      <c r="B92" s="252" t="s">
        <v>102</v>
      </c>
      <c r="C92" s="419" t="s">
        <v>38</v>
      </c>
      <c r="D92" s="218">
        <v>69.3</v>
      </c>
      <c r="E92" s="218">
        <v>69.3</v>
      </c>
      <c r="F92" s="218">
        <v>75</v>
      </c>
      <c r="G92" s="253">
        <f t="shared" si="4"/>
        <v>108.22510822510823</v>
      </c>
    </row>
    <row r="93" spans="1:7" s="109" customFormat="1" ht="391.5">
      <c r="A93" s="279">
        <v>72</v>
      </c>
      <c r="B93" s="220" t="s">
        <v>103</v>
      </c>
      <c r="C93" s="288" t="s">
        <v>38</v>
      </c>
      <c r="D93" s="218">
        <v>49.3</v>
      </c>
      <c r="E93" s="218">
        <v>49.3</v>
      </c>
      <c r="F93" s="218">
        <v>54</v>
      </c>
      <c r="G93" s="253">
        <f t="shared" si="4"/>
        <v>109.53346855983774</v>
      </c>
    </row>
    <row r="94" spans="1:7" s="109" customFormat="1" ht="242.25">
      <c r="A94" s="279">
        <f>A93+1</f>
        <v>73</v>
      </c>
      <c r="B94" s="252" t="s">
        <v>71</v>
      </c>
      <c r="C94" s="419" t="s">
        <v>38</v>
      </c>
      <c r="D94" s="103">
        <v>98</v>
      </c>
      <c r="E94" s="103">
        <v>99</v>
      </c>
      <c r="F94" s="103">
        <v>94.4</v>
      </c>
      <c r="G94" s="253">
        <f t="shared" si="4"/>
        <v>95.35353535353536</v>
      </c>
    </row>
    <row r="95" spans="1:7" s="109" customFormat="1" ht="185.25">
      <c r="A95" s="279">
        <v>74</v>
      </c>
      <c r="B95" s="244" t="s">
        <v>80</v>
      </c>
      <c r="C95" s="222" t="s">
        <v>40</v>
      </c>
      <c r="D95" s="103">
        <v>27263</v>
      </c>
      <c r="E95" s="103">
        <v>28200</v>
      </c>
      <c r="F95" s="103">
        <v>29211</v>
      </c>
      <c r="G95" s="253">
        <f t="shared" si="4"/>
        <v>103.58510638297874</v>
      </c>
    </row>
    <row r="96" spans="1:7" s="109" customFormat="1" ht="46.5">
      <c r="A96" s="279"/>
      <c r="B96" s="276" t="s">
        <v>29</v>
      </c>
      <c r="C96" s="222"/>
      <c r="D96" s="103"/>
      <c r="E96" s="225"/>
      <c r="F96" s="103"/>
      <c r="G96" s="246"/>
    </row>
    <row r="97" spans="1:7" s="109" customFormat="1" ht="99.75">
      <c r="A97" s="279">
        <f>A95+1</f>
        <v>75</v>
      </c>
      <c r="B97" s="244" t="s">
        <v>55</v>
      </c>
      <c r="C97" s="446" t="s">
        <v>44</v>
      </c>
      <c r="D97" s="103">
        <v>17.6</v>
      </c>
      <c r="E97" s="103">
        <v>8</v>
      </c>
      <c r="F97" s="103">
        <v>9.9</v>
      </c>
      <c r="G97" s="253">
        <f>F97/E97*100</f>
        <v>123.75</v>
      </c>
    </row>
    <row r="98" spans="1:7" s="109" customFormat="1" ht="114">
      <c r="A98" s="279">
        <f>A97+1</f>
        <v>76</v>
      </c>
      <c r="B98" s="244" t="s">
        <v>30</v>
      </c>
      <c r="C98" s="447"/>
      <c r="D98" s="103">
        <v>0</v>
      </c>
      <c r="E98" s="103">
        <v>0</v>
      </c>
      <c r="F98" s="103">
        <v>0</v>
      </c>
      <c r="G98" s="253">
        <v>0</v>
      </c>
    </row>
    <row r="99" spans="1:7" s="109" customFormat="1" ht="52.5" customHeight="1" thickBot="1">
      <c r="A99" s="279">
        <v>77</v>
      </c>
      <c r="B99" s="220" t="s">
        <v>104</v>
      </c>
      <c r="C99" s="448"/>
      <c r="D99" s="103">
        <v>549.7</v>
      </c>
      <c r="E99" s="103">
        <v>549.7</v>
      </c>
      <c r="F99" s="103">
        <v>390.9</v>
      </c>
      <c r="G99" s="253">
        <f>F99/E99*100</f>
        <v>71.11151537202109</v>
      </c>
    </row>
    <row r="100" spans="1:7" s="109" customFormat="1" ht="51" customHeight="1">
      <c r="A100" s="279">
        <v>78</v>
      </c>
      <c r="B100" s="220" t="s">
        <v>140</v>
      </c>
      <c r="C100" s="420"/>
      <c r="D100" s="218">
        <v>64.7</v>
      </c>
      <c r="E100" s="218">
        <v>64.7</v>
      </c>
      <c r="F100" s="218">
        <v>66.3</v>
      </c>
      <c r="G100" s="253">
        <f t="shared" si="4"/>
        <v>102.47295208655332</v>
      </c>
    </row>
    <row r="101" spans="1:8" s="109" customFormat="1" ht="57">
      <c r="A101" s="279">
        <v>79</v>
      </c>
      <c r="B101" s="252" t="s">
        <v>75</v>
      </c>
      <c r="C101" s="222" t="s">
        <v>40</v>
      </c>
      <c r="D101" s="218">
        <v>31839.7</v>
      </c>
      <c r="E101" s="218">
        <v>31839.7</v>
      </c>
      <c r="F101" s="218">
        <v>32528.5</v>
      </c>
      <c r="G101" s="253">
        <f t="shared" si="4"/>
        <v>102.16333696611464</v>
      </c>
      <c r="H101" s="103">
        <v>24680</v>
      </c>
    </row>
    <row r="102" spans="1:7" s="109" customFormat="1" ht="78">
      <c r="A102" s="279"/>
      <c r="B102" s="276" t="s">
        <v>31</v>
      </c>
      <c r="C102" s="264"/>
      <c r="D102" s="103"/>
      <c r="E102" s="218"/>
      <c r="F102" s="103"/>
      <c r="G102" s="253"/>
    </row>
    <row r="103" spans="1:12" s="109" customFormat="1" ht="185.25">
      <c r="A103" s="279">
        <f>A101+1</f>
        <v>80</v>
      </c>
      <c r="B103" s="221" t="s">
        <v>76</v>
      </c>
      <c r="C103" s="222" t="s">
        <v>38</v>
      </c>
      <c r="D103" s="224">
        <v>30.6</v>
      </c>
      <c r="E103" s="103">
        <v>31.6</v>
      </c>
      <c r="F103" s="224">
        <v>39.4</v>
      </c>
      <c r="G103" s="253">
        <f t="shared" si="4"/>
        <v>124.68354430379746</v>
      </c>
      <c r="L103" s="111"/>
    </row>
    <row r="104" spans="1:12" s="109" customFormat="1" ht="399">
      <c r="A104" s="279">
        <v>81</v>
      </c>
      <c r="B104" s="221" t="s">
        <v>141</v>
      </c>
      <c r="C104" s="222" t="s">
        <v>38</v>
      </c>
      <c r="D104" s="224">
        <v>15</v>
      </c>
      <c r="E104" s="103">
        <v>35</v>
      </c>
      <c r="F104" s="224">
        <v>54</v>
      </c>
      <c r="G104" s="253">
        <f t="shared" si="4"/>
        <v>154.2857142857143</v>
      </c>
      <c r="L104" s="111"/>
    </row>
    <row r="105" spans="1:12" s="109" customFormat="1" ht="71.25">
      <c r="A105" s="279">
        <v>82</v>
      </c>
      <c r="B105" s="221" t="s">
        <v>142</v>
      </c>
      <c r="C105" s="222" t="s">
        <v>38</v>
      </c>
      <c r="D105" s="224">
        <v>60</v>
      </c>
      <c r="E105" s="225">
        <v>94</v>
      </c>
      <c r="F105" s="224">
        <v>61</v>
      </c>
      <c r="G105" s="253">
        <f>F105/E105*100</f>
        <v>64.8936170212766</v>
      </c>
      <c r="L105" s="111"/>
    </row>
    <row r="106" spans="1:12" s="109" customFormat="1" ht="71.25">
      <c r="A106" s="279">
        <v>83</v>
      </c>
      <c r="B106" s="221" t="s">
        <v>143</v>
      </c>
      <c r="C106" s="222" t="s">
        <v>46</v>
      </c>
      <c r="D106" s="224">
        <v>43.5</v>
      </c>
      <c r="E106" s="225">
        <v>60.8</v>
      </c>
      <c r="F106" s="224">
        <v>53.3</v>
      </c>
      <c r="G106" s="253">
        <f t="shared" si="4"/>
        <v>87.66447368421053</v>
      </c>
      <c r="L106" s="111"/>
    </row>
    <row r="107" spans="1:12" s="109" customFormat="1" ht="85.5">
      <c r="A107" s="279">
        <v>84</v>
      </c>
      <c r="B107" s="221" t="s">
        <v>144</v>
      </c>
      <c r="C107" s="222" t="s">
        <v>46</v>
      </c>
      <c r="D107" s="224">
        <v>36.6</v>
      </c>
      <c r="E107" s="225">
        <v>38.1</v>
      </c>
      <c r="F107" s="224">
        <v>38.1</v>
      </c>
      <c r="G107" s="253">
        <f t="shared" si="4"/>
        <v>100</v>
      </c>
      <c r="L107" s="111"/>
    </row>
    <row r="108" spans="1:12" s="109" customFormat="1" ht="42.75">
      <c r="A108" s="279">
        <v>85</v>
      </c>
      <c r="B108" s="244" t="s">
        <v>23</v>
      </c>
      <c r="C108" s="222" t="s">
        <v>43</v>
      </c>
      <c r="D108" s="224">
        <v>90</v>
      </c>
      <c r="E108" s="225">
        <v>0</v>
      </c>
      <c r="F108" s="224">
        <v>0</v>
      </c>
      <c r="G108" s="253">
        <v>0</v>
      </c>
      <c r="L108" s="111"/>
    </row>
    <row r="109" spans="1:12" s="109" customFormat="1" ht="42.75">
      <c r="A109" s="279">
        <v>86</v>
      </c>
      <c r="B109" s="244" t="s">
        <v>9</v>
      </c>
      <c r="C109" s="222" t="s">
        <v>44</v>
      </c>
      <c r="D109" s="224">
        <v>73</v>
      </c>
      <c r="E109" s="103">
        <v>73</v>
      </c>
      <c r="F109" s="224">
        <v>73</v>
      </c>
      <c r="G109" s="253">
        <f t="shared" si="4"/>
        <v>100</v>
      </c>
      <c r="L109" s="111"/>
    </row>
    <row r="110" spans="1:7" s="109" customFormat="1" ht="57">
      <c r="A110" s="279">
        <v>87</v>
      </c>
      <c r="B110" s="292" t="s">
        <v>16</v>
      </c>
      <c r="C110" s="264" t="s">
        <v>40</v>
      </c>
      <c r="D110" s="103">
        <v>16745</v>
      </c>
      <c r="E110" s="225">
        <v>17500</v>
      </c>
      <c r="F110" s="103">
        <v>17500</v>
      </c>
      <c r="G110" s="253">
        <f t="shared" si="4"/>
        <v>100</v>
      </c>
    </row>
    <row r="111" spans="1:7" s="109" customFormat="1" ht="46.5">
      <c r="A111" s="279"/>
      <c r="B111" s="276" t="s">
        <v>27</v>
      </c>
      <c r="C111" s="222"/>
      <c r="D111" s="103"/>
      <c r="E111" s="225"/>
      <c r="F111" s="103"/>
      <c r="G111" s="253"/>
    </row>
    <row r="112" spans="1:12" s="109" customFormat="1" ht="60.75" customHeight="1">
      <c r="A112" s="279">
        <v>88</v>
      </c>
      <c r="B112" s="300" t="s">
        <v>88</v>
      </c>
      <c r="C112" s="222"/>
      <c r="D112" s="291">
        <v>6.7</v>
      </c>
      <c r="E112" s="103">
        <v>6.7</v>
      </c>
      <c r="F112" s="291">
        <v>5.8</v>
      </c>
      <c r="G112" s="253">
        <f t="shared" si="4"/>
        <v>86.56716417910447</v>
      </c>
      <c r="H112" s="291">
        <v>4.8</v>
      </c>
      <c r="I112" s="291">
        <v>4.8</v>
      </c>
      <c r="J112" s="291">
        <v>4.8</v>
      </c>
      <c r="K112" s="461">
        <v>4.8</v>
      </c>
      <c r="L112" s="112"/>
    </row>
    <row r="113" spans="1:12" s="109" customFormat="1" ht="42.75">
      <c r="A113" s="279">
        <v>89</v>
      </c>
      <c r="B113" s="244" t="s">
        <v>23</v>
      </c>
      <c r="C113" s="222" t="s">
        <v>42</v>
      </c>
      <c r="D113" s="103">
        <v>13.2</v>
      </c>
      <c r="E113" s="291">
        <v>10.3</v>
      </c>
      <c r="F113" s="103">
        <v>10.6</v>
      </c>
      <c r="G113" s="253">
        <f>F113/E113*100</f>
        <v>102.9126213592233</v>
      </c>
      <c r="L113" s="112"/>
    </row>
    <row r="114" spans="1:12" s="109" customFormat="1" ht="356.25">
      <c r="A114" s="279">
        <v>90</v>
      </c>
      <c r="B114" s="244" t="s">
        <v>118</v>
      </c>
      <c r="C114" s="222" t="s">
        <v>38</v>
      </c>
      <c r="D114" s="253">
        <v>0.5</v>
      </c>
      <c r="E114" s="103">
        <v>0.52</v>
      </c>
      <c r="F114" s="253">
        <v>0.5</v>
      </c>
      <c r="G114" s="253">
        <f t="shared" si="4"/>
        <v>96.15384615384615</v>
      </c>
      <c r="L114" s="112"/>
    </row>
    <row r="115" spans="1:12" s="109" customFormat="1" ht="42.75">
      <c r="A115" s="279">
        <v>91</v>
      </c>
      <c r="B115" s="244" t="s">
        <v>9</v>
      </c>
      <c r="C115" s="222" t="s">
        <v>44</v>
      </c>
      <c r="D115" s="103">
        <v>69</v>
      </c>
      <c r="E115" s="103">
        <v>71</v>
      </c>
      <c r="F115" s="103">
        <v>66</v>
      </c>
      <c r="G115" s="253">
        <f t="shared" si="4"/>
        <v>92.95774647887323</v>
      </c>
      <c r="L115" s="112"/>
    </row>
    <row r="116" spans="1:12" s="109" customFormat="1" ht="57">
      <c r="A116" s="279">
        <v>92</v>
      </c>
      <c r="B116" s="244" t="s">
        <v>16</v>
      </c>
      <c r="C116" s="222" t="s">
        <v>40</v>
      </c>
      <c r="D116" s="103">
        <v>19846</v>
      </c>
      <c r="E116" s="103">
        <v>19846</v>
      </c>
      <c r="F116" s="103">
        <v>20830</v>
      </c>
      <c r="G116" s="253">
        <f t="shared" si="4"/>
        <v>104.95817797037186</v>
      </c>
      <c r="L116" s="112"/>
    </row>
    <row r="117" spans="1:12" s="109" customFormat="1" ht="109.5">
      <c r="A117" s="279"/>
      <c r="B117" s="280" t="s">
        <v>28</v>
      </c>
      <c r="C117" s="264"/>
      <c r="D117" s="103"/>
      <c r="E117" s="103"/>
      <c r="F117" s="103"/>
      <c r="G117" s="253"/>
      <c r="L117" s="111"/>
    </row>
    <row r="118" spans="1:7" s="109" customFormat="1" ht="172.5">
      <c r="A118" s="279">
        <v>93</v>
      </c>
      <c r="B118" s="220" t="s">
        <v>105</v>
      </c>
      <c r="C118" s="288"/>
      <c r="D118" s="103"/>
      <c r="E118" s="103"/>
      <c r="F118" s="103"/>
      <c r="G118" s="253"/>
    </row>
    <row r="119" spans="1:12" s="109" customFormat="1" ht="24" customHeight="1">
      <c r="A119" s="279"/>
      <c r="B119" s="220" t="s">
        <v>106</v>
      </c>
      <c r="C119" s="449" t="s">
        <v>107</v>
      </c>
      <c r="D119" s="218">
        <v>3.9</v>
      </c>
      <c r="E119" s="103">
        <v>4.49</v>
      </c>
      <c r="F119" s="218">
        <v>6.33</v>
      </c>
      <c r="G119" s="253">
        <f>F119/E119*100</f>
        <v>140.97995545657017</v>
      </c>
      <c r="L119" s="111"/>
    </row>
    <row r="120" spans="1:12" s="109" customFormat="1" ht="125.25">
      <c r="A120" s="279"/>
      <c r="B120" s="220" t="s">
        <v>108</v>
      </c>
      <c r="C120" s="450"/>
      <c r="D120" s="218">
        <v>2.6</v>
      </c>
      <c r="E120" s="103">
        <v>3.5</v>
      </c>
      <c r="F120" s="218">
        <v>6.33</v>
      </c>
      <c r="G120" s="253">
        <f>F120/E120*100</f>
        <v>180.85714285714286</v>
      </c>
      <c r="L120" s="111"/>
    </row>
    <row r="121" spans="1:12" s="109" customFormat="1" ht="78">
      <c r="A121" s="279"/>
      <c r="B121" s="220" t="s">
        <v>109</v>
      </c>
      <c r="C121" s="450"/>
      <c r="D121" s="218">
        <v>21.43</v>
      </c>
      <c r="E121" s="103">
        <v>15.38</v>
      </c>
      <c r="F121" s="218">
        <v>0</v>
      </c>
      <c r="G121" s="253">
        <f>F121/E121*100</f>
        <v>0</v>
      </c>
      <c r="L121" s="111"/>
    </row>
    <row r="122" spans="1:12" s="109" customFormat="1" ht="172.5">
      <c r="A122" s="279"/>
      <c r="B122" s="220" t="s">
        <v>110</v>
      </c>
      <c r="C122" s="451"/>
      <c r="D122" s="218">
        <v>2.6</v>
      </c>
      <c r="E122" s="103">
        <v>3.28</v>
      </c>
      <c r="F122" s="218">
        <v>3.6</v>
      </c>
      <c r="G122" s="253">
        <f>F122/E122*100</f>
        <v>109.75609756097562</v>
      </c>
      <c r="L122" s="111"/>
    </row>
    <row r="123" spans="1:12" s="109" customFormat="1" ht="409.5">
      <c r="A123" s="279">
        <f>A118+1</f>
        <v>94</v>
      </c>
      <c r="B123" s="220" t="s">
        <v>111</v>
      </c>
      <c r="C123" s="288" t="s">
        <v>38</v>
      </c>
      <c r="D123" s="218">
        <v>1.35</v>
      </c>
      <c r="E123" s="103">
        <v>1</v>
      </c>
      <c r="F123" s="218">
        <v>2</v>
      </c>
      <c r="G123" s="253">
        <f>F123/E123*100</f>
        <v>200</v>
      </c>
      <c r="L123" s="111"/>
    </row>
    <row r="124" spans="1:12" s="109" customFormat="1" ht="15.75">
      <c r="A124" s="279">
        <v>95</v>
      </c>
      <c r="B124" s="302" t="s">
        <v>9</v>
      </c>
      <c r="C124" s="288" t="s">
        <v>44</v>
      </c>
      <c r="D124" s="108">
        <v>2</v>
      </c>
      <c r="E124" s="225">
        <v>2</v>
      </c>
      <c r="F124" s="108">
        <v>3</v>
      </c>
      <c r="G124" s="246">
        <f aca="true" t="shared" si="5" ref="G124:G130">F124/E124*100</f>
        <v>150</v>
      </c>
      <c r="L124" s="111"/>
    </row>
    <row r="125" spans="1:12" s="109" customFormat="1" ht="15.75">
      <c r="A125" s="279">
        <v>96</v>
      </c>
      <c r="B125" s="302" t="s">
        <v>16</v>
      </c>
      <c r="C125" s="288" t="s">
        <v>112</v>
      </c>
      <c r="D125" s="108">
        <v>24611</v>
      </c>
      <c r="E125" s="108">
        <v>23875</v>
      </c>
      <c r="F125" s="108">
        <v>25143</v>
      </c>
      <c r="G125" s="246">
        <f t="shared" si="5"/>
        <v>105.31099476439792</v>
      </c>
      <c r="L125" s="111"/>
    </row>
    <row r="126" spans="1:7" s="109" customFormat="1" ht="46.5">
      <c r="A126" s="279"/>
      <c r="B126" s="283" t="s">
        <v>14</v>
      </c>
      <c r="C126" s="264"/>
      <c r="D126" s="103"/>
      <c r="E126" s="108"/>
      <c r="F126" s="103"/>
      <c r="G126" s="246"/>
    </row>
    <row r="127" spans="1:7" s="109" customFormat="1" ht="57">
      <c r="A127" s="279">
        <v>97</v>
      </c>
      <c r="B127" s="244" t="s">
        <v>15</v>
      </c>
      <c r="C127" s="222" t="s">
        <v>42</v>
      </c>
      <c r="D127" s="103">
        <v>281.8</v>
      </c>
      <c r="E127" s="103">
        <v>535.6</v>
      </c>
      <c r="F127" s="103">
        <v>526.5</v>
      </c>
      <c r="G127" s="246">
        <f t="shared" si="5"/>
        <v>98.30097087378641</v>
      </c>
    </row>
    <row r="128" spans="1:7" s="109" customFormat="1" ht="156.75">
      <c r="A128" s="279">
        <v>98</v>
      </c>
      <c r="B128" s="252" t="s">
        <v>82</v>
      </c>
      <c r="C128" s="222" t="s">
        <v>45</v>
      </c>
      <c r="D128" s="304">
        <v>23.1</v>
      </c>
      <c r="E128" s="103">
        <v>23.6</v>
      </c>
      <c r="F128" s="304">
        <v>23.7</v>
      </c>
      <c r="G128" s="253">
        <f>F128/E128*100</f>
        <v>100.42372881355932</v>
      </c>
    </row>
    <row r="129" spans="1:7" s="109" customFormat="1" ht="114">
      <c r="A129" s="279" t="s">
        <v>222</v>
      </c>
      <c r="B129" s="252" t="s">
        <v>73</v>
      </c>
      <c r="C129" s="222" t="s">
        <v>46</v>
      </c>
      <c r="D129" s="103">
        <v>0.12</v>
      </c>
      <c r="E129" s="103">
        <v>0.12</v>
      </c>
      <c r="F129" s="103">
        <v>0.14</v>
      </c>
      <c r="G129" s="253">
        <f t="shared" si="5"/>
        <v>116.66666666666667</v>
      </c>
    </row>
    <row r="130" spans="1:7" s="109" customFormat="1" ht="57">
      <c r="A130" s="279">
        <v>99</v>
      </c>
      <c r="B130" s="244" t="s">
        <v>72</v>
      </c>
      <c r="C130" s="222" t="s">
        <v>46</v>
      </c>
      <c r="D130" s="103">
        <v>2855</v>
      </c>
      <c r="E130" s="103">
        <v>2900</v>
      </c>
      <c r="F130" s="103">
        <v>3140</v>
      </c>
      <c r="G130" s="246">
        <f t="shared" si="5"/>
        <v>108.27586206896551</v>
      </c>
    </row>
    <row r="131" spans="1:12" s="109" customFormat="1" ht="109.5">
      <c r="A131" s="279" t="s">
        <v>121</v>
      </c>
      <c r="B131" s="276" t="s">
        <v>32</v>
      </c>
      <c r="C131" s="222"/>
      <c r="D131" s="103"/>
      <c r="E131" s="103"/>
      <c r="F131" s="103"/>
      <c r="G131" s="103"/>
      <c r="L131" s="110"/>
    </row>
    <row r="132" spans="1:12" s="109" customFormat="1" ht="142.5">
      <c r="A132" s="279">
        <f>A130+1</f>
        <v>100</v>
      </c>
      <c r="B132" s="252" t="s">
        <v>83</v>
      </c>
      <c r="C132" s="222" t="s">
        <v>38</v>
      </c>
      <c r="D132" s="218">
        <v>0.43</v>
      </c>
      <c r="E132" s="218">
        <v>0.43</v>
      </c>
      <c r="F132" s="218">
        <v>0.43</v>
      </c>
      <c r="G132" s="305">
        <v>100.43</v>
      </c>
      <c r="L132" s="111"/>
    </row>
    <row r="133" spans="1:18" s="109" customFormat="1" ht="54" customHeight="1">
      <c r="A133" s="279">
        <v>101</v>
      </c>
      <c r="B133" s="252" t="s">
        <v>84</v>
      </c>
      <c r="C133" s="222" t="s">
        <v>38</v>
      </c>
      <c r="D133" s="218">
        <v>69.9</v>
      </c>
      <c r="E133" s="103">
        <v>68</v>
      </c>
      <c r="F133" s="218">
        <v>65</v>
      </c>
      <c r="G133" s="305">
        <f aca="true" t="shared" si="6" ref="G133:G144">F133/E133*100</f>
        <v>95.58823529411765</v>
      </c>
      <c r="L133" s="111"/>
      <c r="M133" s="306"/>
      <c r="N133" s="306"/>
      <c r="O133" s="306"/>
      <c r="P133" s="306"/>
      <c r="Q133" s="306"/>
      <c r="R133" s="306"/>
    </row>
    <row r="134" spans="1:12" s="109" customFormat="1" ht="85.5">
      <c r="A134" s="279">
        <v>102</v>
      </c>
      <c r="B134" s="252" t="s">
        <v>146</v>
      </c>
      <c r="C134" s="222" t="s">
        <v>38</v>
      </c>
      <c r="D134" s="218">
        <v>68</v>
      </c>
      <c r="E134" s="103">
        <v>65</v>
      </c>
      <c r="F134" s="218">
        <v>90.2</v>
      </c>
      <c r="G134" s="305">
        <v>168</v>
      </c>
      <c r="L134" s="112"/>
    </row>
    <row r="135" spans="1:12" s="109" customFormat="1" ht="85.5">
      <c r="A135" s="240">
        <v>103</v>
      </c>
      <c r="B135" s="244" t="s">
        <v>59</v>
      </c>
      <c r="C135" s="222" t="s">
        <v>38</v>
      </c>
      <c r="D135" s="103">
        <v>0</v>
      </c>
      <c r="E135" s="103">
        <v>0</v>
      </c>
      <c r="F135" s="103">
        <v>0</v>
      </c>
      <c r="G135" s="305">
        <v>0</v>
      </c>
      <c r="L135" s="111"/>
    </row>
    <row r="136" spans="1:12" s="109" customFormat="1" ht="42.75">
      <c r="A136" s="240">
        <v>104</v>
      </c>
      <c r="B136" s="252" t="s">
        <v>9</v>
      </c>
      <c r="C136" s="222" t="s">
        <v>44</v>
      </c>
      <c r="D136" s="218">
        <v>71</v>
      </c>
      <c r="E136" s="218">
        <v>71</v>
      </c>
      <c r="F136" s="218">
        <v>155</v>
      </c>
      <c r="G136" s="305">
        <f t="shared" si="6"/>
        <v>218.3098591549296</v>
      </c>
      <c r="H136" s="108">
        <v>68</v>
      </c>
      <c r="I136" s="108">
        <v>68</v>
      </c>
      <c r="J136" s="108">
        <v>68</v>
      </c>
      <c r="K136" s="108">
        <v>68</v>
      </c>
      <c r="L136" s="111"/>
    </row>
    <row r="137" spans="1:12" s="109" customFormat="1" ht="57">
      <c r="A137" s="240">
        <v>105</v>
      </c>
      <c r="B137" s="252" t="s">
        <v>5</v>
      </c>
      <c r="C137" s="222" t="s">
        <v>40</v>
      </c>
      <c r="D137" s="218">
        <v>16911</v>
      </c>
      <c r="E137" s="218">
        <v>17350</v>
      </c>
      <c r="F137" s="218">
        <v>19846</v>
      </c>
      <c r="G137" s="305">
        <f t="shared" si="6"/>
        <v>114.38616714697407</v>
      </c>
      <c r="L137" s="111"/>
    </row>
    <row r="138" spans="1:12" s="109" customFormat="1" ht="109.5">
      <c r="A138" s="240"/>
      <c r="B138" s="276" t="s">
        <v>66</v>
      </c>
      <c r="C138" s="230"/>
      <c r="D138" s="103"/>
      <c r="E138" s="218"/>
      <c r="F138" s="103"/>
      <c r="G138" s="305"/>
      <c r="L138" s="110"/>
    </row>
    <row r="139" spans="1:12" s="109" customFormat="1" ht="57">
      <c r="A139" s="240">
        <v>106</v>
      </c>
      <c r="B139" s="300" t="s">
        <v>113</v>
      </c>
      <c r="C139" s="288" t="s">
        <v>114</v>
      </c>
      <c r="D139" s="103">
        <v>0</v>
      </c>
      <c r="E139" s="103">
        <v>0</v>
      </c>
      <c r="F139" s="103">
        <v>0</v>
      </c>
      <c r="G139" s="305">
        <v>0</v>
      </c>
      <c r="L139" s="110"/>
    </row>
    <row r="140" spans="1:12" s="109" customFormat="1" ht="57">
      <c r="A140" s="240">
        <v>107</v>
      </c>
      <c r="B140" s="300" t="s">
        <v>115</v>
      </c>
      <c r="C140" s="288" t="s">
        <v>114</v>
      </c>
      <c r="D140" s="103">
        <v>0</v>
      </c>
      <c r="E140" s="103">
        <v>0</v>
      </c>
      <c r="F140" s="103">
        <v>0</v>
      </c>
      <c r="G140" s="305">
        <v>0</v>
      </c>
      <c r="L140" s="110"/>
    </row>
    <row r="141" spans="1:7" s="109" customFormat="1" ht="14.25">
      <c r="A141" s="240">
        <v>108</v>
      </c>
      <c r="B141" s="308" t="s">
        <v>119</v>
      </c>
      <c r="C141" s="288" t="s">
        <v>120</v>
      </c>
      <c r="D141" s="103">
        <v>0</v>
      </c>
      <c r="E141" s="103">
        <v>0</v>
      </c>
      <c r="F141" s="103">
        <v>0</v>
      </c>
      <c r="G141" s="305">
        <v>0</v>
      </c>
    </row>
    <row r="142" spans="1:7" s="109" customFormat="1" ht="28.5">
      <c r="A142" s="240">
        <v>109</v>
      </c>
      <c r="B142" s="252" t="s">
        <v>17</v>
      </c>
      <c r="C142" s="288" t="s">
        <v>48</v>
      </c>
      <c r="D142" s="103">
        <v>79.3</v>
      </c>
      <c r="E142" s="103">
        <v>78.9</v>
      </c>
      <c r="F142" s="103">
        <v>78.9</v>
      </c>
      <c r="G142" s="305">
        <f t="shared" si="6"/>
        <v>100</v>
      </c>
    </row>
    <row r="143" spans="1:7" s="109" customFormat="1" ht="42.75">
      <c r="A143" s="257">
        <f>A142+1</f>
        <v>110</v>
      </c>
      <c r="B143" s="252" t="s">
        <v>9</v>
      </c>
      <c r="C143" s="225" t="s">
        <v>44</v>
      </c>
      <c r="D143" s="218">
        <v>93</v>
      </c>
      <c r="E143" s="230">
        <v>93</v>
      </c>
      <c r="F143" s="218">
        <v>93</v>
      </c>
      <c r="G143" s="305">
        <f t="shared" si="6"/>
        <v>100</v>
      </c>
    </row>
    <row r="144" spans="1:7" s="109" customFormat="1" ht="57">
      <c r="A144" s="257">
        <f>A143+1</f>
        <v>111</v>
      </c>
      <c r="B144" s="252" t="s">
        <v>16</v>
      </c>
      <c r="C144" s="225" t="s">
        <v>40</v>
      </c>
      <c r="D144" s="218">
        <v>16745</v>
      </c>
      <c r="E144" s="230">
        <v>16920</v>
      </c>
      <c r="F144" s="218">
        <v>16920</v>
      </c>
      <c r="G144" s="305">
        <f t="shared" si="6"/>
        <v>100</v>
      </c>
    </row>
    <row r="145" spans="1:7" s="109" customFormat="1" ht="75.75" customHeight="1">
      <c r="A145" s="257">
        <v>112</v>
      </c>
      <c r="B145" s="252" t="s">
        <v>77</v>
      </c>
      <c r="C145" s="225" t="s">
        <v>38</v>
      </c>
      <c r="D145" s="291">
        <v>43.1</v>
      </c>
      <c r="E145" s="103">
        <v>43.1</v>
      </c>
      <c r="F145" s="291">
        <v>43</v>
      </c>
      <c r="G145" s="253">
        <f>F145/E145*100</f>
        <v>99.76798143851508</v>
      </c>
    </row>
    <row r="146" spans="1:7" s="109" customFormat="1" ht="141">
      <c r="A146" s="257"/>
      <c r="B146" s="283" t="s">
        <v>65</v>
      </c>
      <c r="C146" s="264"/>
      <c r="D146" s="103"/>
      <c r="E146" s="248"/>
      <c r="F146" s="103"/>
      <c r="G146" s="103"/>
    </row>
    <row r="147" spans="1:14" s="109" customFormat="1" ht="42.75">
      <c r="A147" s="257">
        <f>A145+1</f>
        <v>113</v>
      </c>
      <c r="B147" s="244" t="s">
        <v>63</v>
      </c>
      <c r="C147" s="222" t="s">
        <v>42</v>
      </c>
      <c r="D147" s="103">
        <v>120.7</v>
      </c>
      <c r="E147" s="248">
        <v>118</v>
      </c>
      <c r="F147" s="103">
        <v>121.3</v>
      </c>
      <c r="G147" s="253">
        <f>F147/E147*100</f>
        <v>102.79661016949153</v>
      </c>
      <c r="N147" s="282"/>
    </row>
    <row r="148" spans="1:7" s="109" customFormat="1" ht="141">
      <c r="A148" s="257">
        <v>114</v>
      </c>
      <c r="B148" s="220" t="s">
        <v>116</v>
      </c>
      <c r="C148" s="288" t="s">
        <v>117</v>
      </c>
      <c r="D148" s="224">
        <v>389</v>
      </c>
      <c r="E148" s="248">
        <v>389</v>
      </c>
      <c r="F148" s="224">
        <v>1283</v>
      </c>
      <c r="G148" s="253">
        <f>F148/E148*100</f>
        <v>329.82005141388174</v>
      </c>
    </row>
    <row r="149" spans="1:7" s="109" customFormat="1" ht="42.75">
      <c r="A149" s="257">
        <v>115</v>
      </c>
      <c r="B149" s="252" t="s">
        <v>9</v>
      </c>
      <c r="C149" s="222" t="s">
        <v>44</v>
      </c>
      <c r="D149" s="223">
        <v>107</v>
      </c>
      <c r="E149" s="248">
        <v>107</v>
      </c>
      <c r="F149" s="223">
        <v>93</v>
      </c>
      <c r="G149" s="253">
        <f>F149/E149*100</f>
        <v>86.91588785046729</v>
      </c>
    </row>
    <row r="150" spans="1:7" s="109" customFormat="1" ht="57">
      <c r="A150" s="257">
        <v>116</v>
      </c>
      <c r="B150" s="252" t="s">
        <v>16</v>
      </c>
      <c r="C150" s="222" t="s">
        <v>40</v>
      </c>
      <c r="D150" s="223">
        <v>16745</v>
      </c>
      <c r="E150" s="103">
        <v>16920</v>
      </c>
      <c r="F150" s="223">
        <v>19625</v>
      </c>
      <c r="G150" s="253">
        <f>F150/E150*100</f>
        <v>115.9869976359338</v>
      </c>
    </row>
    <row r="151" spans="1:7" s="109" customFormat="1" ht="93.75">
      <c r="A151" s="309"/>
      <c r="B151" s="283" t="s">
        <v>34</v>
      </c>
      <c r="C151" s="264"/>
      <c r="D151" s="103"/>
      <c r="E151" s="216"/>
      <c r="F151" s="103"/>
      <c r="G151" s="253"/>
    </row>
    <row r="152" spans="1:12" s="109" customFormat="1" ht="19.5" customHeight="1">
      <c r="A152" s="257">
        <v>117</v>
      </c>
      <c r="B152" s="244" t="s">
        <v>35</v>
      </c>
      <c r="C152" s="222" t="s">
        <v>50</v>
      </c>
      <c r="D152" s="103">
        <v>1833</v>
      </c>
      <c r="E152" s="103">
        <v>1833</v>
      </c>
      <c r="F152" s="103">
        <v>1481.3</v>
      </c>
      <c r="G152" s="253">
        <f>F152/E152*100</f>
        <v>80.81287506819422</v>
      </c>
      <c r="L152" s="110"/>
    </row>
    <row r="156" ht="14.25">
      <c r="B156" s="249" t="s">
        <v>135</v>
      </c>
    </row>
  </sheetData>
  <sheetProtection/>
  <mergeCells count="4">
    <mergeCell ref="A1:G1"/>
    <mergeCell ref="C88:C89"/>
    <mergeCell ref="C97:C99"/>
    <mergeCell ref="C119:C122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7.421875" style="309" customWidth="1"/>
    <col min="2" max="2" width="42.421875" style="249" customWidth="1"/>
    <col min="3" max="3" width="8.57421875" style="310" customWidth="1"/>
    <col min="4" max="4" width="12.00390625" style="309" customWidth="1"/>
    <col min="5" max="5" width="13.421875" style="311" customWidth="1"/>
    <col min="6" max="6" width="12.00390625" style="311" customWidth="1"/>
    <col min="7" max="7" width="9.421875" style="311" customWidth="1"/>
    <col min="8" max="11" width="9.140625" style="234" hidden="1" customWidth="1"/>
    <col min="12" max="12" width="11.8515625" style="234" customWidth="1"/>
    <col min="13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121</v>
      </c>
      <c r="B1" s="443"/>
      <c r="C1" s="443"/>
      <c r="D1" s="443"/>
      <c r="E1" s="443"/>
      <c r="F1" s="443"/>
      <c r="G1" s="443"/>
    </row>
    <row r="2" spans="1:7" s="239" customFormat="1" ht="24">
      <c r="A2" s="235"/>
      <c r="B2" s="236" t="s">
        <v>51</v>
      </c>
      <c r="C2" s="237" t="s">
        <v>36</v>
      </c>
      <c r="D2" s="238" t="s">
        <v>198</v>
      </c>
      <c r="E2" s="238" t="s">
        <v>253</v>
      </c>
      <c r="F2" s="238" t="s">
        <v>233</v>
      </c>
      <c r="G2" s="238" t="s">
        <v>38</v>
      </c>
    </row>
    <row r="3" spans="1:7" s="674" customFormat="1" ht="15.75">
      <c r="A3" s="240"/>
      <c r="B3" s="241" t="s">
        <v>0</v>
      </c>
      <c r="C3" s="225"/>
      <c r="D3" s="243"/>
      <c r="E3" s="243"/>
      <c r="F3" s="243"/>
      <c r="G3" s="243"/>
    </row>
    <row r="4" spans="1:11" s="674" customFormat="1" ht="14.25">
      <c r="A4" s="240">
        <v>1</v>
      </c>
      <c r="B4" s="244" t="s">
        <v>1</v>
      </c>
      <c r="C4" s="222" t="s">
        <v>37</v>
      </c>
      <c r="D4" s="225">
        <v>22.5</v>
      </c>
      <c r="E4" s="581">
        <v>22.5</v>
      </c>
      <c r="F4" s="225">
        <v>22.5</v>
      </c>
      <c r="G4" s="673"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674" customFormat="1" ht="14.25">
      <c r="A5" s="240">
        <v>2</v>
      </c>
      <c r="B5" s="244" t="s">
        <v>2</v>
      </c>
      <c r="C5" s="222" t="s">
        <v>37</v>
      </c>
      <c r="D5" s="689">
        <v>11.8</v>
      </c>
      <c r="E5" s="581">
        <v>11.8</v>
      </c>
      <c r="F5" s="689">
        <v>11.8</v>
      </c>
      <c r="G5" s="673">
        <v>100</v>
      </c>
      <c r="H5" s="689">
        <v>17.57</v>
      </c>
      <c r="I5" s="689">
        <v>17.57</v>
      </c>
      <c r="J5" s="689">
        <v>17.57</v>
      </c>
      <c r="K5" s="689">
        <v>17.57</v>
      </c>
    </row>
    <row r="6" spans="1:7" s="674" customFormat="1" ht="14.25">
      <c r="A6" s="240">
        <v>3</v>
      </c>
      <c r="B6" s="244" t="s">
        <v>3</v>
      </c>
      <c r="C6" s="222" t="s">
        <v>37</v>
      </c>
      <c r="D6" s="689">
        <v>11.4</v>
      </c>
      <c r="E6" s="581">
        <v>11.6</v>
      </c>
      <c r="F6" s="689">
        <v>11.6</v>
      </c>
      <c r="G6" s="673">
        <v>100</v>
      </c>
    </row>
    <row r="7" spans="1:12" s="674" customFormat="1" ht="14.25">
      <c r="A7" s="240">
        <v>4</v>
      </c>
      <c r="B7" s="244" t="s">
        <v>199</v>
      </c>
      <c r="C7" s="222" t="s">
        <v>200</v>
      </c>
      <c r="D7" s="689">
        <v>16</v>
      </c>
      <c r="E7" s="581">
        <v>23</v>
      </c>
      <c r="F7" s="689">
        <v>24</v>
      </c>
      <c r="G7" s="673">
        <v>104.34782608695652</v>
      </c>
      <c r="L7" s="677"/>
    </row>
    <row r="8" spans="1:12" s="674" customFormat="1" ht="14.25">
      <c r="A8" s="240">
        <v>5</v>
      </c>
      <c r="B8" s="249" t="s">
        <v>52</v>
      </c>
      <c r="C8" s="222" t="s">
        <v>38</v>
      </c>
      <c r="D8" s="689">
        <v>0.8</v>
      </c>
      <c r="E8" s="581">
        <v>0.5</v>
      </c>
      <c r="F8" s="689">
        <v>0.4</v>
      </c>
      <c r="G8" s="673">
        <v>80</v>
      </c>
      <c r="L8" s="677"/>
    </row>
    <row r="9" spans="1:12" s="674" customFormat="1" ht="15.75">
      <c r="A9" s="240"/>
      <c r="B9" s="241" t="s">
        <v>67</v>
      </c>
      <c r="C9" s="222"/>
      <c r="D9" s="689"/>
      <c r="E9" s="581"/>
      <c r="F9" s="689"/>
      <c r="G9" s="673"/>
      <c r="L9" s="677"/>
    </row>
    <row r="10" spans="1:7" s="674" customFormat="1" ht="14.25">
      <c r="A10" s="240">
        <v>6</v>
      </c>
      <c r="B10" s="244" t="s">
        <v>4</v>
      </c>
      <c r="C10" s="222" t="s">
        <v>39</v>
      </c>
      <c r="D10" s="689">
        <v>21.3</v>
      </c>
      <c r="E10" s="581">
        <v>30</v>
      </c>
      <c r="F10" s="689">
        <v>68.3</v>
      </c>
      <c r="G10" s="673">
        <v>227.66666666666663</v>
      </c>
    </row>
    <row r="11" spans="1:7" s="250" customFormat="1" ht="14.25">
      <c r="A11" s="463">
        <v>6.1</v>
      </c>
      <c r="B11" s="244" t="s">
        <v>54</v>
      </c>
      <c r="C11" s="222" t="s">
        <v>39</v>
      </c>
      <c r="D11" s="689">
        <v>21.2</v>
      </c>
      <c r="E11" s="581">
        <v>20</v>
      </c>
      <c r="F11" s="689">
        <v>67</v>
      </c>
      <c r="G11" s="673">
        <v>335</v>
      </c>
    </row>
    <row r="12" spans="1:7" s="674" customFormat="1" ht="14.25">
      <c r="A12" s="240">
        <v>7</v>
      </c>
      <c r="B12" s="251" t="s">
        <v>5</v>
      </c>
      <c r="C12" s="222"/>
      <c r="D12" s="689">
        <v>29020.3</v>
      </c>
      <c r="E12" s="581">
        <v>31520</v>
      </c>
      <c r="F12" s="689">
        <v>32774.5</v>
      </c>
      <c r="G12" s="673">
        <v>103.98001269035532</v>
      </c>
    </row>
    <row r="13" spans="1:7" s="674" customFormat="1" ht="42.75">
      <c r="A13" s="240">
        <v>8</v>
      </c>
      <c r="B13" s="252" t="s">
        <v>122</v>
      </c>
      <c r="C13" s="222" t="s">
        <v>42</v>
      </c>
      <c r="D13" s="689">
        <v>23.08</v>
      </c>
      <c r="E13" s="581">
        <v>23.08</v>
      </c>
      <c r="F13" s="689">
        <v>26.97</v>
      </c>
      <c r="G13" s="672">
        <v>116.85441941074524</v>
      </c>
    </row>
    <row r="14" spans="1:7" s="674" customFormat="1" ht="42.75">
      <c r="A14" s="240">
        <v>9</v>
      </c>
      <c r="B14" s="244" t="s">
        <v>74</v>
      </c>
      <c r="C14" s="222" t="s">
        <v>40</v>
      </c>
      <c r="D14" s="689">
        <v>562.3</v>
      </c>
      <c r="E14" s="581">
        <v>565.5</v>
      </c>
      <c r="F14" s="689">
        <v>593.4</v>
      </c>
      <c r="G14" s="672">
        <v>104.9336870026525</v>
      </c>
    </row>
    <row r="15" spans="1:7" s="674" customFormat="1" ht="14.25">
      <c r="A15" s="240"/>
      <c r="B15" s="254" t="s">
        <v>68</v>
      </c>
      <c r="C15" s="222"/>
      <c r="D15" s="689"/>
      <c r="E15" s="581"/>
      <c r="F15" s="689"/>
      <c r="G15" s="673"/>
    </row>
    <row r="16" spans="1:15" s="674" customFormat="1" ht="14.25">
      <c r="A16" s="240">
        <v>10</v>
      </c>
      <c r="B16" s="244" t="s">
        <v>11</v>
      </c>
      <c r="C16" s="222" t="s">
        <v>42</v>
      </c>
      <c r="D16" s="689">
        <v>1918.3</v>
      </c>
      <c r="E16" s="581">
        <v>2150</v>
      </c>
      <c r="F16" s="689">
        <v>1672.6000000000001</v>
      </c>
      <c r="G16" s="673">
        <v>77.7953488372093</v>
      </c>
      <c r="L16" s="677"/>
      <c r="O16" s="256"/>
    </row>
    <row r="17" spans="1:12" s="674" customFormat="1" ht="14.25">
      <c r="A17" s="257">
        <v>11</v>
      </c>
      <c r="B17" s="244" t="s">
        <v>201</v>
      </c>
      <c r="C17" s="222" t="s">
        <v>39</v>
      </c>
      <c r="D17" s="212">
        <v>8.9</v>
      </c>
      <c r="E17" s="581">
        <v>5</v>
      </c>
      <c r="F17" s="212">
        <v>23.799999999999997</v>
      </c>
      <c r="G17" s="673" t="s">
        <v>173</v>
      </c>
      <c r="L17" s="677"/>
    </row>
    <row r="18" spans="1:12" s="674" customFormat="1" ht="28.5">
      <c r="A18" s="257">
        <v>12</v>
      </c>
      <c r="B18" s="244" t="s">
        <v>8</v>
      </c>
      <c r="C18" s="222" t="s">
        <v>43</v>
      </c>
      <c r="D18" s="692">
        <v>1446.681749622926</v>
      </c>
      <c r="E18" s="612">
        <v>1610.5</v>
      </c>
      <c r="F18" s="692">
        <v>1290</v>
      </c>
      <c r="G18" s="672">
        <v>80.09934802856256</v>
      </c>
      <c r="L18" s="677"/>
    </row>
    <row r="19" spans="1:7" s="674" customFormat="1" ht="14.25">
      <c r="A19" s="257">
        <v>13</v>
      </c>
      <c r="B19" s="252" t="s">
        <v>75</v>
      </c>
      <c r="C19" s="222" t="s">
        <v>40</v>
      </c>
      <c r="D19" s="691">
        <v>30472</v>
      </c>
      <c r="E19" s="613">
        <v>25500</v>
      </c>
      <c r="F19" s="691">
        <v>29683.6</v>
      </c>
      <c r="G19" s="672">
        <v>116.40627450980392</v>
      </c>
    </row>
    <row r="20" spans="1:7" s="674" customFormat="1" ht="14.25">
      <c r="A20" s="257"/>
      <c r="B20" s="260" t="s">
        <v>10</v>
      </c>
      <c r="C20" s="222"/>
      <c r="D20" s="689"/>
      <c r="E20" s="581"/>
      <c r="F20" s="689"/>
      <c r="G20" s="672"/>
    </row>
    <row r="21" spans="1:14" s="674" customFormat="1" ht="14.25">
      <c r="A21" s="257">
        <v>14</v>
      </c>
      <c r="B21" s="244" t="s">
        <v>11</v>
      </c>
      <c r="C21" s="222" t="s">
        <v>42</v>
      </c>
      <c r="D21" s="689">
        <v>1619.6</v>
      </c>
      <c r="E21" s="581">
        <v>1763.6</v>
      </c>
      <c r="F21" s="689">
        <v>1400.9</v>
      </c>
      <c r="G21" s="672">
        <v>79.4341120435473</v>
      </c>
      <c r="L21" s="677"/>
      <c r="N21" s="676"/>
    </row>
    <row r="22" spans="1:12" s="674" customFormat="1" ht="14.25">
      <c r="A22" s="257">
        <v>15</v>
      </c>
      <c r="B22" s="244" t="s">
        <v>60</v>
      </c>
      <c r="C22" s="222" t="s">
        <v>42</v>
      </c>
      <c r="D22" s="689">
        <v>3.5</v>
      </c>
      <c r="E22" s="581">
        <v>3</v>
      </c>
      <c r="F22" s="689">
        <v>11.7</v>
      </c>
      <c r="G22" s="672">
        <v>390</v>
      </c>
      <c r="L22" s="677"/>
    </row>
    <row r="23" spans="1:12" s="674" customFormat="1" ht="28.5">
      <c r="A23" s="257">
        <v>16</v>
      </c>
      <c r="B23" s="244" t="s">
        <v>8</v>
      </c>
      <c r="C23" s="222" t="s">
        <v>43</v>
      </c>
      <c r="D23" s="689">
        <v>5125</v>
      </c>
      <c r="E23" s="581">
        <v>5670</v>
      </c>
      <c r="F23" s="689">
        <v>4505</v>
      </c>
      <c r="G23" s="672">
        <v>79.45326278659613</v>
      </c>
      <c r="H23" s="262"/>
      <c r="L23" s="677"/>
    </row>
    <row r="24" spans="1:12" s="674" customFormat="1" ht="14.25">
      <c r="A24" s="257">
        <v>17</v>
      </c>
      <c r="B24" s="252" t="s">
        <v>75</v>
      </c>
      <c r="C24" s="222" t="s">
        <v>40</v>
      </c>
      <c r="D24" s="689">
        <v>29035</v>
      </c>
      <c r="E24" s="581">
        <v>36739</v>
      </c>
      <c r="F24" s="689">
        <v>64629</v>
      </c>
      <c r="G24" s="672">
        <v>175.91387898418574</v>
      </c>
      <c r="L24" s="677"/>
    </row>
    <row r="25" spans="1:12" s="674" customFormat="1" ht="28.5">
      <c r="A25" s="257"/>
      <c r="B25" s="550" t="s">
        <v>220</v>
      </c>
      <c r="C25" s="264"/>
      <c r="D25" s="689"/>
      <c r="E25" s="581"/>
      <c r="F25" s="689"/>
      <c r="G25" s="672"/>
      <c r="L25" s="677"/>
    </row>
    <row r="26" spans="1:12" s="674" customFormat="1" ht="14.25">
      <c r="A26" s="257">
        <v>18</v>
      </c>
      <c r="B26" s="244" t="s">
        <v>11</v>
      </c>
      <c r="C26" s="222" t="s">
        <v>42</v>
      </c>
      <c r="D26" s="689"/>
      <c r="E26" s="581">
        <v>78.4</v>
      </c>
      <c r="F26" s="689">
        <v>89.2</v>
      </c>
      <c r="G26" s="672">
        <v>113.77551020408163</v>
      </c>
      <c r="L26" s="677"/>
    </row>
    <row r="27" spans="1:12" s="674" customFormat="1" ht="14.25">
      <c r="A27" s="257">
        <v>19</v>
      </c>
      <c r="B27" s="244" t="s">
        <v>60</v>
      </c>
      <c r="C27" s="222" t="s">
        <v>42</v>
      </c>
      <c r="D27" s="689"/>
      <c r="E27" s="581">
        <v>0</v>
      </c>
      <c r="F27" s="689">
        <v>0</v>
      </c>
      <c r="G27" s="672">
        <v>100</v>
      </c>
      <c r="L27" s="677"/>
    </row>
    <row r="28" spans="1:12" s="674" customFormat="1" ht="28.5">
      <c r="A28" s="257">
        <v>20</v>
      </c>
      <c r="B28" s="244" t="s">
        <v>8</v>
      </c>
      <c r="C28" s="222" t="s">
        <v>42</v>
      </c>
      <c r="D28" s="689"/>
      <c r="E28" s="581">
        <v>13.1</v>
      </c>
      <c r="F28" s="689">
        <v>14.9</v>
      </c>
      <c r="G28" s="672">
        <v>113.74045801526718</v>
      </c>
      <c r="L28" s="677"/>
    </row>
    <row r="29" spans="1:12" s="674" customFormat="1" ht="14.25">
      <c r="A29" s="257">
        <v>21</v>
      </c>
      <c r="B29" s="252" t="s">
        <v>75</v>
      </c>
      <c r="C29" s="222" t="s">
        <v>40</v>
      </c>
      <c r="D29" s="689"/>
      <c r="E29" s="581">
        <v>20000</v>
      </c>
      <c r="F29" s="689">
        <v>21000</v>
      </c>
      <c r="G29" s="672">
        <v>105</v>
      </c>
      <c r="L29" s="677"/>
    </row>
    <row r="30" spans="1:7" s="674" customFormat="1" ht="14.25">
      <c r="A30" s="257"/>
      <c r="B30" s="263" t="s">
        <v>87</v>
      </c>
      <c r="C30" s="264"/>
      <c r="D30" s="689"/>
      <c r="E30" s="581"/>
      <c r="F30" s="689"/>
      <c r="G30" s="265"/>
    </row>
    <row r="31" spans="1:7" s="674" customFormat="1" ht="14.25">
      <c r="A31" s="257">
        <v>18</v>
      </c>
      <c r="B31" s="266" t="s">
        <v>11</v>
      </c>
      <c r="C31" s="222" t="s">
        <v>42</v>
      </c>
      <c r="D31" s="689">
        <v>0.7</v>
      </c>
      <c r="E31" s="581">
        <v>1</v>
      </c>
      <c r="F31" s="689">
        <v>0.7</v>
      </c>
      <c r="G31" s="672">
        <v>70</v>
      </c>
    </row>
    <row r="32" spans="1:7" s="674" customFormat="1" ht="14.25">
      <c r="A32" s="257">
        <v>19</v>
      </c>
      <c r="B32" s="266" t="s">
        <v>60</v>
      </c>
      <c r="C32" s="222" t="s">
        <v>42</v>
      </c>
      <c r="D32" s="689">
        <v>0</v>
      </c>
      <c r="E32" s="581">
        <v>0</v>
      </c>
      <c r="F32" s="689">
        <v>0</v>
      </c>
      <c r="G32" s="672">
        <v>0</v>
      </c>
    </row>
    <row r="33" spans="1:7" s="674" customFormat="1" ht="28.5">
      <c r="A33" s="257">
        <v>20</v>
      </c>
      <c r="B33" s="266" t="s">
        <v>8</v>
      </c>
      <c r="C33" s="222" t="s">
        <v>43</v>
      </c>
      <c r="D33" s="269">
        <v>54</v>
      </c>
      <c r="E33" s="622">
        <v>83.3</v>
      </c>
      <c r="F33" s="269">
        <v>64</v>
      </c>
      <c r="G33" s="672">
        <v>76.83073229291718</v>
      </c>
    </row>
    <row r="34" spans="1:7" s="674" customFormat="1" ht="14.25">
      <c r="A34" s="257">
        <v>21</v>
      </c>
      <c r="B34" s="270" t="s">
        <v>75</v>
      </c>
      <c r="C34" s="222" t="s">
        <v>40</v>
      </c>
      <c r="D34" s="272">
        <v>18441</v>
      </c>
      <c r="E34" s="581">
        <v>22710</v>
      </c>
      <c r="F34" s="272">
        <v>19497</v>
      </c>
      <c r="G34" s="672">
        <v>85.85204755614267</v>
      </c>
    </row>
    <row r="35" spans="1:7" s="674" customFormat="1" ht="28.5">
      <c r="A35" s="257"/>
      <c r="B35" s="273" t="s">
        <v>61</v>
      </c>
      <c r="C35" s="264"/>
      <c r="D35" s="689"/>
      <c r="E35" s="581"/>
      <c r="F35" s="689"/>
      <c r="G35" s="689"/>
    </row>
    <row r="36" spans="1:12" s="674" customFormat="1" ht="14.25">
      <c r="A36" s="257">
        <v>22</v>
      </c>
      <c r="B36" s="244" t="s">
        <v>11</v>
      </c>
      <c r="C36" s="222" t="s">
        <v>42</v>
      </c>
      <c r="D36" s="689">
        <v>252</v>
      </c>
      <c r="E36" s="581">
        <v>260</v>
      </c>
      <c r="F36" s="689">
        <v>123.2</v>
      </c>
      <c r="G36" s="672">
        <v>47.38461538461539</v>
      </c>
      <c r="L36" s="114"/>
    </row>
    <row r="37" spans="1:12" s="674" customFormat="1" ht="14.25">
      <c r="A37" s="257">
        <v>23</v>
      </c>
      <c r="B37" s="244" t="s">
        <v>60</v>
      </c>
      <c r="C37" s="222" t="s">
        <v>42</v>
      </c>
      <c r="D37" s="689">
        <v>5.4</v>
      </c>
      <c r="E37" s="581">
        <v>0</v>
      </c>
      <c r="F37" s="689">
        <v>0</v>
      </c>
      <c r="G37" s="672">
        <v>0</v>
      </c>
      <c r="L37" s="677"/>
    </row>
    <row r="38" spans="1:12" s="674" customFormat="1" ht="28.5">
      <c r="A38" s="257">
        <v>24</v>
      </c>
      <c r="B38" s="244" t="s">
        <v>8</v>
      </c>
      <c r="C38" s="222" t="s">
        <v>43</v>
      </c>
      <c r="D38" s="212">
        <v>302.5</v>
      </c>
      <c r="E38" s="657">
        <v>312</v>
      </c>
      <c r="F38" s="212">
        <v>149</v>
      </c>
      <c r="G38" s="672">
        <v>47.756410256410255</v>
      </c>
      <c r="L38" s="677"/>
    </row>
    <row r="39" spans="1:7" s="674" customFormat="1" ht="14.25">
      <c r="A39" s="257">
        <v>25</v>
      </c>
      <c r="B39" s="252" t="s">
        <v>75</v>
      </c>
      <c r="C39" s="222" t="s">
        <v>40</v>
      </c>
      <c r="D39" s="223">
        <v>19780</v>
      </c>
      <c r="E39" s="657">
        <v>19000</v>
      </c>
      <c r="F39" s="223">
        <v>19000</v>
      </c>
      <c r="G39" s="672">
        <v>100</v>
      </c>
    </row>
    <row r="40" spans="1:7" s="674" customFormat="1" ht="31.5" customHeight="1">
      <c r="A40" s="257"/>
      <c r="B40" s="260" t="s">
        <v>78</v>
      </c>
      <c r="C40" s="264"/>
      <c r="D40" s="689"/>
      <c r="E40" s="581"/>
      <c r="F40" s="689"/>
      <c r="G40" s="689"/>
    </row>
    <row r="41" spans="1:7" s="674" customFormat="1" ht="14.25">
      <c r="A41" s="257">
        <v>26</v>
      </c>
      <c r="B41" s="244" t="s">
        <v>11</v>
      </c>
      <c r="C41" s="222" t="s">
        <v>42</v>
      </c>
      <c r="D41" s="689">
        <v>46</v>
      </c>
      <c r="E41" s="581">
        <v>47</v>
      </c>
      <c r="F41" s="689">
        <v>58.6</v>
      </c>
      <c r="G41" s="672">
        <v>124.6808510638298</v>
      </c>
    </row>
    <row r="42" spans="1:7" s="674" customFormat="1" ht="14.25">
      <c r="A42" s="257">
        <v>27</v>
      </c>
      <c r="B42" s="244" t="s">
        <v>60</v>
      </c>
      <c r="C42" s="222" t="s">
        <v>42</v>
      </c>
      <c r="D42" s="689">
        <v>0</v>
      </c>
      <c r="E42" s="581">
        <v>2</v>
      </c>
      <c r="F42" s="689">
        <v>12.1</v>
      </c>
      <c r="G42" s="672">
        <v>100</v>
      </c>
    </row>
    <row r="43" spans="1:12" s="674" customFormat="1" ht="28.5">
      <c r="A43" s="257">
        <v>28</v>
      </c>
      <c r="B43" s="244" t="s">
        <v>8</v>
      </c>
      <c r="C43" s="222" t="s">
        <v>43</v>
      </c>
      <c r="D43" s="692">
        <v>280</v>
      </c>
      <c r="E43" s="612">
        <v>280</v>
      </c>
      <c r="F43" s="692">
        <v>413</v>
      </c>
      <c r="G43" s="672">
        <v>147.5</v>
      </c>
      <c r="L43" s="306"/>
    </row>
    <row r="44" spans="1:7" s="674" customFormat="1" ht="14.25">
      <c r="A44" s="257">
        <v>29</v>
      </c>
      <c r="B44" s="252" t="s">
        <v>75</v>
      </c>
      <c r="C44" s="222" t="s">
        <v>40</v>
      </c>
      <c r="D44" s="223">
        <v>19500</v>
      </c>
      <c r="E44" s="657">
        <v>19519</v>
      </c>
      <c r="F44" s="223">
        <v>24292</v>
      </c>
      <c r="G44" s="672">
        <v>124.45309698242737</v>
      </c>
    </row>
    <row r="45" spans="1:7" s="674" customFormat="1" ht="15.75">
      <c r="A45" s="257"/>
      <c r="B45" s="276" t="s">
        <v>12</v>
      </c>
      <c r="C45" s="264"/>
      <c r="D45" s="689"/>
      <c r="E45" s="581"/>
      <c r="F45" s="689"/>
      <c r="G45" s="689"/>
    </row>
    <row r="46" spans="1:7" s="674" customFormat="1" ht="14.25">
      <c r="A46" s="257">
        <v>30</v>
      </c>
      <c r="B46" s="252" t="s">
        <v>136</v>
      </c>
      <c r="C46" s="222" t="s">
        <v>42</v>
      </c>
      <c r="D46" s="689">
        <v>277.1</v>
      </c>
      <c r="E46" s="581">
        <v>277.1</v>
      </c>
      <c r="F46" s="689">
        <v>298.1</v>
      </c>
      <c r="G46" s="672">
        <v>107.57849151930712</v>
      </c>
    </row>
    <row r="47" spans="1:7" s="674" customFormat="1" ht="14.25">
      <c r="A47" s="257">
        <v>31</v>
      </c>
      <c r="B47" s="244" t="s">
        <v>60</v>
      </c>
      <c r="C47" s="222" t="s">
        <v>42</v>
      </c>
      <c r="D47" s="689">
        <v>8.6</v>
      </c>
      <c r="E47" s="581">
        <v>6</v>
      </c>
      <c r="F47" s="689">
        <v>43.2</v>
      </c>
      <c r="G47" s="672" t="s">
        <v>254</v>
      </c>
    </row>
    <row r="48" spans="1:7" s="674" customFormat="1" ht="28.5">
      <c r="A48" s="257">
        <v>32</v>
      </c>
      <c r="B48" s="252" t="s">
        <v>8</v>
      </c>
      <c r="C48" s="222" t="s">
        <v>43</v>
      </c>
      <c r="D48" s="464">
        <v>79.2</v>
      </c>
      <c r="E48" s="612">
        <v>80</v>
      </c>
      <c r="F48" s="464">
        <v>83</v>
      </c>
      <c r="G48" s="672">
        <v>103.75000000000001</v>
      </c>
    </row>
    <row r="49" spans="1:7" s="674" customFormat="1" ht="14.25">
      <c r="A49" s="257">
        <v>33</v>
      </c>
      <c r="B49" s="252" t="s">
        <v>9</v>
      </c>
      <c r="C49" s="222" t="s">
        <v>44</v>
      </c>
      <c r="D49" s="413">
        <v>3500</v>
      </c>
      <c r="E49" s="630">
        <v>3600</v>
      </c>
      <c r="F49" s="413">
        <v>3600</v>
      </c>
      <c r="G49" s="672">
        <v>100</v>
      </c>
    </row>
    <row r="50" spans="1:7" s="674" customFormat="1" ht="14.25">
      <c r="A50" s="257">
        <v>34</v>
      </c>
      <c r="B50" s="252" t="s">
        <v>13</v>
      </c>
      <c r="C50" s="222" t="s">
        <v>40</v>
      </c>
      <c r="D50" s="689">
        <v>17000</v>
      </c>
      <c r="E50" s="581">
        <v>18300</v>
      </c>
      <c r="F50" s="689">
        <v>18300</v>
      </c>
      <c r="G50" s="672">
        <v>100</v>
      </c>
    </row>
    <row r="51" spans="1:7" s="674" customFormat="1" ht="15.75">
      <c r="A51" s="279"/>
      <c r="B51" s="280" t="s">
        <v>18</v>
      </c>
      <c r="C51" s="264"/>
      <c r="D51" s="689"/>
      <c r="E51" s="581"/>
      <c r="F51" s="689"/>
      <c r="G51" s="689"/>
    </row>
    <row r="52" spans="1:7" s="674" customFormat="1" ht="14.25">
      <c r="A52" s="279">
        <v>35</v>
      </c>
      <c r="B52" s="244" t="s">
        <v>19</v>
      </c>
      <c r="C52" s="222" t="s">
        <v>44</v>
      </c>
      <c r="D52" s="689">
        <v>620</v>
      </c>
      <c r="E52" s="581">
        <v>700</v>
      </c>
      <c r="F52" s="689">
        <v>432</v>
      </c>
      <c r="G52" s="672">
        <v>61.71428571428571</v>
      </c>
    </row>
    <row r="53" spans="1:12" s="674" customFormat="1" ht="14.25">
      <c r="A53" s="279">
        <v>36</v>
      </c>
      <c r="B53" s="244" t="s">
        <v>20</v>
      </c>
      <c r="C53" s="222" t="s">
        <v>39</v>
      </c>
      <c r="D53" s="212">
        <v>0.4</v>
      </c>
      <c r="E53" s="581">
        <v>0.8</v>
      </c>
      <c r="F53" s="212">
        <v>0.5</v>
      </c>
      <c r="G53" s="689">
        <v>100</v>
      </c>
      <c r="L53" s="677"/>
    </row>
    <row r="54" spans="1:12" s="674" customFormat="1" ht="14.25">
      <c r="A54" s="279">
        <v>37</v>
      </c>
      <c r="B54" s="244" t="s">
        <v>9</v>
      </c>
      <c r="C54" s="222" t="s">
        <v>44</v>
      </c>
      <c r="D54" s="212">
        <v>38</v>
      </c>
      <c r="E54" s="581">
        <v>21</v>
      </c>
      <c r="F54" s="212">
        <v>21</v>
      </c>
      <c r="G54" s="689">
        <v>100</v>
      </c>
      <c r="L54" s="677"/>
    </row>
    <row r="55" spans="1:12" s="674" customFormat="1" ht="14.25">
      <c r="A55" s="279">
        <v>38</v>
      </c>
      <c r="B55" s="244" t="s">
        <v>60</v>
      </c>
      <c r="C55" s="222" t="s">
        <v>39</v>
      </c>
      <c r="D55" s="212">
        <v>3.7</v>
      </c>
      <c r="E55" s="627">
        <v>0</v>
      </c>
      <c r="F55" s="212">
        <v>0</v>
      </c>
      <c r="G55" s="689">
        <v>100</v>
      </c>
      <c r="L55" s="677"/>
    </row>
    <row r="56" spans="1:12" s="674" customFormat="1" ht="14.25">
      <c r="A56" s="279">
        <v>39</v>
      </c>
      <c r="B56" s="252" t="s">
        <v>75</v>
      </c>
      <c r="C56" s="222" t="s">
        <v>40</v>
      </c>
      <c r="D56" s="689">
        <v>17185</v>
      </c>
      <c r="E56" s="581">
        <v>18195</v>
      </c>
      <c r="F56" s="689">
        <v>18925</v>
      </c>
      <c r="G56" s="672">
        <v>104.01209123385546</v>
      </c>
      <c r="L56" s="677"/>
    </row>
    <row r="57" spans="1:12" s="674" customFormat="1" ht="30.75">
      <c r="A57" s="240"/>
      <c r="B57" s="276" t="s">
        <v>21</v>
      </c>
      <c r="C57" s="222"/>
      <c r="D57" s="216"/>
      <c r="E57" s="599"/>
      <c r="F57" s="216"/>
      <c r="G57" s="689"/>
      <c r="L57" s="677"/>
    </row>
    <row r="58" spans="1:12" s="674" customFormat="1" ht="14.25">
      <c r="A58" s="240">
        <v>40</v>
      </c>
      <c r="B58" s="244" t="s">
        <v>22</v>
      </c>
      <c r="C58" s="222" t="s">
        <v>42</v>
      </c>
      <c r="D58" s="689">
        <v>483.7</v>
      </c>
      <c r="E58" s="581">
        <v>501.1</v>
      </c>
      <c r="F58" s="689">
        <v>470.4</v>
      </c>
      <c r="G58" s="672">
        <v>93.8734783476352</v>
      </c>
      <c r="L58" s="677"/>
    </row>
    <row r="59" spans="1:12" s="674" customFormat="1" ht="14.25">
      <c r="A59" s="279">
        <v>41</v>
      </c>
      <c r="B59" s="244" t="s">
        <v>23</v>
      </c>
      <c r="C59" s="222" t="s">
        <v>42</v>
      </c>
      <c r="D59" s="689">
        <v>98.1</v>
      </c>
      <c r="E59" s="581">
        <v>113.9</v>
      </c>
      <c r="F59" s="689">
        <v>113.4</v>
      </c>
      <c r="G59" s="672">
        <v>99.56101843722564</v>
      </c>
      <c r="L59" s="677"/>
    </row>
    <row r="60" spans="1:7" s="674" customFormat="1" ht="14.25">
      <c r="A60" s="279">
        <v>42</v>
      </c>
      <c r="B60" s="244" t="s">
        <v>24</v>
      </c>
      <c r="C60" s="222" t="s">
        <v>42</v>
      </c>
      <c r="D60" s="689">
        <v>15.5</v>
      </c>
      <c r="E60" s="581">
        <v>16.2</v>
      </c>
      <c r="F60" s="689">
        <v>17.1</v>
      </c>
      <c r="G60" s="672">
        <v>105.55555555555556</v>
      </c>
    </row>
    <row r="61" spans="1:12" s="674" customFormat="1" ht="14.25">
      <c r="A61" s="279">
        <v>43</v>
      </c>
      <c r="B61" s="244" t="s">
        <v>9</v>
      </c>
      <c r="C61" s="222" t="s">
        <v>44</v>
      </c>
      <c r="D61" s="689">
        <v>1170</v>
      </c>
      <c r="E61" s="20">
        <v>1170</v>
      </c>
      <c r="F61" s="689">
        <v>1170</v>
      </c>
      <c r="G61" s="672">
        <v>100</v>
      </c>
      <c r="L61" s="282"/>
    </row>
    <row r="62" spans="1:7" s="674" customFormat="1" ht="14.25">
      <c r="A62" s="279">
        <v>44</v>
      </c>
      <c r="B62" s="244" t="s">
        <v>16</v>
      </c>
      <c r="C62" s="222" t="s">
        <v>40</v>
      </c>
      <c r="D62" s="689">
        <v>16920</v>
      </c>
      <c r="E62" s="636">
        <v>18195</v>
      </c>
      <c r="F62" s="689">
        <v>18195</v>
      </c>
      <c r="G62" s="672">
        <v>100</v>
      </c>
    </row>
    <row r="63" spans="1:7" s="674" customFormat="1" ht="15.75">
      <c r="A63" s="279"/>
      <c r="B63" s="283" t="s">
        <v>25</v>
      </c>
      <c r="C63" s="264"/>
      <c r="D63" s="689"/>
      <c r="E63" s="581"/>
      <c r="F63" s="689"/>
      <c r="G63" s="689"/>
    </row>
    <row r="64" spans="1:12" s="674" customFormat="1" ht="57">
      <c r="A64" s="279">
        <v>45</v>
      </c>
      <c r="B64" s="252" t="s">
        <v>86</v>
      </c>
      <c r="C64" s="222" t="s">
        <v>42</v>
      </c>
      <c r="D64" s="689">
        <v>750</v>
      </c>
      <c r="E64" s="581">
        <v>768.6</v>
      </c>
      <c r="F64" s="689">
        <v>752</v>
      </c>
      <c r="G64" s="672">
        <v>97.84022898776998</v>
      </c>
      <c r="L64" s="113"/>
    </row>
    <row r="65" spans="1:7" s="674" customFormat="1" ht="14.25">
      <c r="A65" s="279">
        <v>46</v>
      </c>
      <c r="B65" s="252" t="s">
        <v>26</v>
      </c>
      <c r="C65" s="222" t="s">
        <v>50</v>
      </c>
      <c r="D65" s="218">
        <v>69</v>
      </c>
      <c r="E65" s="636">
        <v>59</v>
      </c>
      <c r="F65" s="218">
        <v>59</v>
      </c>
      <c r="G65" s="672">
        <v>100</v>
      </c>
    </row>
    <row r="66" spans="1:7" s="674" customFormat="1" ht="85.5">
      <c r="A66" s="279">
        <v>47</v>
      </c>
      <c r="B66" s="252" t="s">
        <v>89</v>
      </c>
      <c r="C66" s="222" t="s">
        <v>38</v>
      </c>
      <c r="D66" s="689">
        <v>15.1</v>
      </c>
      <c r="E66" s="581">
        <v>15</v>
      </c>
      <c r="F66" s="689">
        <v>15</v>
      </c>
      <c r="G66" s="672">
        <v>100</v>
      </c>
    </row>
    <row r="67" spans="1:7" s="674" customFormat="1" ht="28.5">
      <c r="A67" s="279">
        <v>48</v>
      </c>
      <c r="B67" s="252" t="s">
        <v>58</v>
      </c>
      <c r="C67" s="222" t="s">
        <v>44</v>
      </c>
      <c r="D67" s="218">
        <v>452</v>
      </c>
      <c r="E67" s="636">
        <v>452</v>
      </c>
      <c r="F67" s="218">
        <v>452</v>
      </c>
      <c r="G67" s="672">
        <v>100</v>
      </c>
    </row>
    <row r="68" spans="1:7" s="674" customFormat="1" ht="14.25">
      <c r="A68" s="279">
        <v>49</v>
      </c>
      <c r="B68" s="252" t="s">
        <v>16</v>
      </c>
      <c r="C68" s="222" t="s">
        <v>40</v>
      </c>
      <c r="D68" s="689">
        <v>16920</v>
      </c>
      <c r="E68" s="581">
        <v>18195</v>
      </c>
      <c r="F68" s="689">
        <v>18195</v>
      </c>
      <c r="G68" s="672">
        <v>100</v>
      </c>
    </row>
    <row r="69" spans="1:7" s="674" customFormat="1" ht="30.75">
      <c r="A69" s="279"/>
      <c r="B69" s="283" t="s">
        <v>33</v>
      </c>
      <c r="C69" s="264"/>
      <c r="D69" s="689"/>
      <c r="E69" s="581"/>
      <c r="F69" s="689"/>
      <c r="G69" s="689"/>
    </row>
    <row r="70" spans="1:15" s="674" customFormat="1" ht="42.75">
      <c r="A70" s="279">
        <v>50</v>
      </c>
      <c r="B70" s="244" t="s">
        <v>79</v>
      </c>
      <c r="C70" s="222" t="s">
        <v>49</v>
      </c>
      <c r="D70" s="689">
        <v>2314</v>
      </c>
      <c r="E70" s="581">
        <v>2200</v>
      </c>
      <c r="F70" s="689">
        <v>3090.5</v>
      </c>
      <c r="G70" s="672">
        <v>140.47727272727272</v>
      </c>
      <c r="L70" s="217"/>
      <c r="M70" s="217"/>
      <c r="N70" s="217"/>
      <c r="O70" s="285"/>
    </row>
    <row r="71" spans="1:15" s="674" customFormat="1" ht="14.25">
      <c r="A71" s="279" t="s">
        <v>189</v>
      </c>
      <c r="B71" s="244" t="s">
        <v>202</v>
      </c>
      <c r="C71" s="222" t="s">
        <v>49</v>
      </c>
      <c r="D71" s="216">
        <v>930.3</v>
      </c>
      <c r="E71" s="599">
        <v>750</v>
      </c>
      <c r="F71" s="216">
        <v>2066</v>
      </c>
      <c r="G71" s="672">
        <v>275.46666666666664</v>
      </c>
      <c r="L71" s="217"/>
      <c r="M71" s="217"/>
      <c r="N71" s="217"/>
      <c r="O71" s="285"/>
    </row>
    <row r="72" spans="1:15" s="674" customFormat="1" ht="14.25">
      <c r="A72" s="279">
        <v>51</v>
      </c>
      <c r="B72" s="244" t="s">
        <v>90</v>
      </c>
      <c r="C72" s="222" t="s">
        <v>50</v>
      </c>
      <c r="D72" s="216">
        <v>48</v>
      </c>
      <c r="E72" s="599">
        <v>45</v>
      </c>
      <c r="F72" s="216">
        <v>25</v>
      </c>
      <c r="G72" s="672">
        <v>55.55555555555556</v>
      </c>
      <c r="L72" s="217"/>
      <c r="M72" s="217"/>
      <c r="N72" s="217"/>
      <c r="O72" s="285"/>
    </row>
    <row r="73" spans="1:15" s="674" customFormat="1" ht="57">
      <c r="A73" s="279">
        <v>52</v>
      </c>
      <c r="B73" s="244" t="s">
        <v>94</v>
      </c>
      <c r="C73" s="222" t="s">
        <v>38</v>
      </c>
      <c r="D73" s="216">
        <v>40.2</v>
      </c>
      <c r="E73" s="644">
        <v>42.3</v>
      </c>
      <c r="F73" s="216">
        <v>40.3</v>
      </c>
      <c r="G73" s="672">
        <v>95.27186761229315</v>
      </c>
      <c r="L73" s="217"/>
      <c r="M73" s="217"/>
      <c r="N73" s="217"/>
      <c r="O73" s="285"/>
    </row>
    <row r="74" spans="1:15" s="674" customFormat="1" ht="57">
      <c r="A74" s="279">
        <v>53</v>
      </c>
      <c r="B74" s="244" t="s">
        <v>93</v>
      </c>
      <c r="C74" s="222" t="s">
        <v>38</v>
      </c>
      <c r="D74" s="216">
        <v>95.6</v>
      </c>
      <c r="E74" s="644">
        <v>97.3</v>
      </c>
      <c r="F74" s="216">
        <v>96.8</v>
      </c>
      <c r="G74" s="672">
        <v>99.48612538540597</v>
      </c>
      <c r="L74" s="217"/>
      <c r="M74" s="217"/>
      <c r="N74" s="217"/>
      <c r="O74" s="285"/>
    </row>
    <row r="75" spans="1:15" s="674" customFormat="1" ht="76.5">
      <c r="A75" s="279">
        <v>54</v>
      </c>
      <c r="B75" s="244" t="s">
        <v>91</v>
      </c>
      <c r="C75" s="287" t="s">
        <v>92</v>
      </c>
      <c r="D75" s="689">
        <v>88</v>
      </c>
      <c r="E75" s="581">
        <v>93.8</v>
      </c>
      <c r="F75" s="689">
        <v>52.1</v>
      </c>
      <c r="G75" s="672">
        <v>55.54371002132197</v>
      </c>
      <c r="L75" s="217"/>
      <c r="M75" s="217"/>
      <c r="N75" s="217"/>
      <c r="O75" s="285"/>
    </row>
    <row r="76" spans="1:7" s="674" customFormat="1" ht="15.75">
      <c r="A76" s="240"/>
      <c r="B76" s="241" t="s">
        <v>69</v>
      </c>
      <c r="C76" s="222"/>
      <c r="D76" s="216"/>
      <c r="E76" s="599"/>
      <c r="F76" s="216"/>
      <c r="G76" s="216"/>
    </row>
    <row r="77" spans="1:7" s="674" customFormat="1" ht="46.5">
      <c r="A77" s="240">
        <v>55</v>
      </c>
      <c r="B77" s="220" t="s">
        <v>95</v>
      </c>
      <c r="C77" s="222" t="s">
        <v>44</v>
      </c>
      <c r="D77" s="689">
        <v>0</v>
      </c>
      <c r="E77" s="581">
        <v>0</v>
      </c>
      <c r="F77" s="689">
        <v>0</v>
      </c>
      <c r="G77" s="689">
        <v>0</v>
      </c>
    </row>
    <row r="78" spans="1:7" s="674" customFormat="1" ht="109.5">
      <c r="A78" s="240">
        <v>56</v>
      </c>
      <c r="B78" s="220" t="s">
        <v>97</v>
      </c>
      <c r="C78" s="288" t="s">
        <v>38</v>
      </c>
      <c r="D78" s="689">
        <v>0.51</v>
      </c>
      <c r="E78" s="581">
        <v>1.5</v>
      </c>
      <c r="F78" s="689">
        <v>0.51</v>
      </c>
      <c r="G78" s="672">
        <v>34</v>
      </c>
    </row>
    <row r="79" spans="1:7" s="674" customFormat="1" ht="62.25">
      <c r="A79" s="240">
        <v>57</v>
      </c>
      <c r="B79" s="220" t="s">
        <v>96</v>
      </c>
      <c r="C79" s="288" t="s">
        <v>38</v>
      </c>
      <c r="D79" s="689">
        <v>5</v>
      </c>
      <c r="E79" s="581">
        <v>5</v>
      </c>
      <c r="F79" s="689">
        <v>5</v>
      </c>
      <c r="G79" s="672">
        <v>100</v>
      </c>
    </row>
    <row r="80" spans="1:7" s="674" customFormat="1" ht="93.75">
      <c r="A80" s="240">
        <v>58</v>
      </c>
      <c r="B80" s="220" t="s">
        <v>70</v>
      </c>
      <c r="C80" s="288" t="s">
        <v>98</v>
      </c>
      <c r="D80" s="689">
        <v>160</v>
      </c>
      <c r="E80" s="634">
        <v>167</v>
      </c>
      <c r="F80" s="689">
        <v>146</v>
      </c>
      <c r="G80" s="672">
        <v>87.42514970059881</v>
      </c>
    </row>
    <row r="81" spans="1:7" s="674" customFormat="1" ht="78">
      <c r="A81" s="240">
        <v>59</v>
      </c>
      <c r="B81" s="220" t="s">
        <v>99</v>
      </c>
      <c r="C81" s="288" t="s">
        <v>38</v>
      </c>
      <c r="D81" s="689">
        <v>9.6</v>
      </c>
      <c r="E81" s="581">
        <v>10</v>
      </c>
      <c r="F81" s="689">
        <v>7.8</v>
      </c>
      <c r="G81" s="672">
        <v>78</v>
      </c>
    </row>
    <row r="82" spans="1:7" s="674" customFormat="1" ht="83.25" customHeight="1">
      <c r="A82" s="240">
        <v>60</v>
      </c>
      <c r="B82" s="220" t="s">
        <v>100</v>
      </c>
      <c r="C82" s="288" t="s">
        <v>38</v>
      </c>
      <c r="D82" s="689">
        <v>0.8</v>
      </c>
      <c r="E82" s="581">
        <v>0</v>
      </c>
      <c r="F82" s="689">
        <v>0.03</v>
      </c>
      <c r="G82" s="672">
        <v>100.03</v>
      </c>
    </row>
    <row r="83" spans="1:12" s="674" customFormat="1" ht="65.25" customHeight="1">
      <c r="A83" s="240">
        <v>61</v>
      </c>
      <c r="B83" s="220" t="s">
        <v>101</v>
      </c>
      <c r="C83" s="288" t="s">
        <v>38</v>
      </c>
      <c r="D83" s="689">
        <v>0.5</v>
      </c>
      <c r="E83" s="581">
        <v>0</v>
      </c>
      <c r="F83" s="689">
        <v>0</v>
      </c>
      <c r="G83" s="672">
        <v>100</v>
      </c>
      <c r="L83" s="289"/>
    </row>
    <row r="84" spans="1:7" s="674" customFormat="1" ht="15.75">
      <c r="A84" s="279"/>
      <c r="B84" s="276" t="s">
        <v>57</v>
      </c>
      <c r="C84" s="222"/>
      <c r="D84" s="687"/>
      <c r="E84" s="607"/>
      <c r="F84" s="687"/>
      <c r="G84" s="687"/>
    </row>
    <row r="85" spans="1:7" s="674" customFormat="1" ht="14.25">
      <c r="A85" s="279">
        <v>62</v>
      </c>
      <c r="B85" s="244" t="s">
        <v>23</v>
      </c>
      <c r="C85" s="222" t="s">
        <v>43</v>
      </c>
      <c r="D85" s="689">
        <v>338</v>
      </c>
      <c r="E85" s="581">
        <v>430</v>
      </c>
      <c r="F85" s="689">
        <v>333.55</v>
      </c>
      <c r="G85" s="673">
        <v>77.56976744186048</v>
      </c>
    </row>
    <row r="86" spans="1:7" s="674" customFormat="1" ht="15.75">
      <c r="A86" s="279">
        <v>63</v>
      </c>
      <c r="B86" s="244" t="s">
        <v>9</v>
      </c>
      <c r="C86" s="222" t="s">
        <v>44</v>
      </c>
      <c r="D86" s="689">
        <v>167</v>
      </c>
      <c r="E86" s="634">
        <v>195</v>
      </c>
      <c r="F86" s="689">
        <v>195</v>
      </c>
      <c r="G86" s="225">
        <v>100</v>
      </c>
    </row>
    <row r="87" spans="1:12" s="674" customFormat="1" ht="15.75">
      <c r="A87" s="279">
        <v>64</v>
      </c>
      <c r="B87" s="244" t="s">
        <v>16</v>
      </c>
      <c r="C87" s="222" t="s">
        <v>40</v>
      </c>
      <c r="D87" s="689">
        <v>22746</v>
      </c>
      <c r="E87" s="634">
        <v>22800</v>
      </c>
      <c r="F87" s="689">
        <v>22965</v>
      </c>
      <c r="G87" s="673">
        <v>100.72368421052632</v>
      </c>
      <c r="H87" s="218">
        <v>11585</v>
      </c>
      <c r="L87" s="677"/>
    </row>
    <row r="88" spans="1:12" s="674" customFormat="1" ht="28.5">
      <c r="A88" s="279">
        <v>65</v>
      </c>
      <c r="B88" s="292" t="s">
        <v>137</v>
      </c>
      <c r="C88" s="444" t="s">
        <v>138</v>
      </c>
      <c r="D88" s="689">
        <v>100</v>
      </c>
      <c r="E88" s="634">
        <v>94.5</v>
      </c>
      <c r="F88" s="689">
        <v>94.5</v>
      </c>
      <c r="G88" s="672">
        <v>100</v>
      </c>
      <c r="H88" s="217"/>
      <c r="L88" s="677"/>
    </row>
    <row r="89" spans="1:12" s="674" customFormat="1" ht="15.75">
      <c r="A89" s="279">
        <v>66</v>
      </c>
      <c r="B89" s="292" t="s">
        <v>139</v>
      </c>
      <c r="C89" s="445"/>
      <c r="D89" s="689">
        <v>100</v>
      </c>
      <c r="E89" s="634">
        <v>100</v>
      </c>
      <c r="F89" s="689">
        <v>100</v>
      </c>
      <c r="G89" s="672">
        <v>100</v>
      </c>
      <c r="H89" s="217"/>
      <c r="L89" s="677"/>
    </row>
    <row r="90" spans="1:7" s="674" customFormat="1" ht="71.25">
      <c r="A90" s="279">
        <v>67</v>
      </c>
      <c r="B90" s="293" t="s">
        <v>81</v>
      </c>
      <c r="C90" s="264" t="s">
        <v>38</v>
      </c>
      <c r="D90" s="225">
        <v>97.1</v>
      </c>
      <c r="E90" s="590">
        <v>90</v>
      </c>
      <c r="F90" s="225">
        <v>76.3</v>
      </c>
      <c r="G90" s="673">
        <v>84.77777777777777</v>
      </c>
    </row>
    <row r="91" spans="1:7" s="674" customFormat="1" ht="15.75">
      <c r="A91" s="279"/>
      <c r="B91" s="283" t="s">
        <v>56</v>
      </c>
      <c r="C91" s="264"/>
      <c r="D91" s="689"/>
      <c r="E91" s="634"/>
      <c r="F91" s="689"/>
      <c r="G91" s="689"/>
    </row>
    <row r="92" spans="1:7" s="674" customFormat="1" ht="42.75">
      <c r="A92" s="279">
        <v>68</v>
      </c>
      <c r="B92" s="252" t="s">
        <v>102</v>
      </c>
      <c r="C92" s="419" t="s">
        <v>38</v>
      </c>
      <c r="D92" s="218">
        <v>69.3</v>
      </c>
      <c r="E92" s="636">
        <v>75</v>
      </c>
      <c r="F92" s="218">
        <v>75</v>
      </c>
      <c r="G92" s="690">
        <v>100</v>
      </c>
    </row>
    <row r="93" spans="1:7" s="674" customFormat="1" ht="52.5" customHeight="1">
      <c r="A93" s="279">
        <v>69</v>
      </c>
      <c r="B93" s="220" t="s">
        <v>103</v>
      </c>
      <c r="C93" s="288" t="s">
        <v>38</v>
      </c>
      <c r="D93" s="218">
        <v>49.3</v>
      </c>
      <c r="E93" s="636">
        <v>59</v>
      </c>
      <c r="F93" s="218">
        <v>57</v>
      </c>
      <c r="G93" s="690">
        <v>96.61016949152543</v>
      </c>
    </row>
    <row r="94" spans="1:7" s="674" customFormat="1" ht="57">
      <c r="A94" s="279">
        <v>70</v>
      </c>
      <c r="B94" s="252" t="s">
        <v>71</v>
      </c>
      <c r="C94" s="419" t="s">
        <v>38</v>
      </c>
      <c r="D94" s="689">
        <v>0</v>
      </c>
      <c r="E94" s="581">
        <v>1.2</v>
      </c>
      <c r="F94" s="689">
        <v>0</v>
      </c>
      <c r="G94" s="690">
        <v>0</v>
      </c>
    </row>
    <row r="95" spans="1:7" s="674" customFormat="1" ht="42.75">
      <c r="A95" s="279">
        <v>71</v>
      </c>
      <c r="B95" s="244" t="s">
        <v>80</v>
      </c>
      <c r="C95" s="222" t="s">
        <v>40</v>
      </c>
      <c r="D95" s="689">
        <v>28416</v>
      </c>
      <c r="E95" s="581">
        <v>29211</v>
      </c>
      <c r="F95" s="689">
        <v>28076</v>
      </c>
      <c r="G95" s="690">
        <v>96.11447742288863</v>
      </c>
    </row>
    <row r="96" spans="1:7" s="674" customFormat="1" ht="15.75">
      <c r="A96" s="279"/>
      <c r="B96" s="276" t="s">
        <v>29</v>
      </c>
      <c r="C96" s="222"/>
      <c r="D96" s="689"/>
      <c r="E96" s="581"/>
      <c r="F96" s="689"/>
      <c r="G96" s="689"/>
    </row>
    <row r="97" spans="1:7" s="674" customFormat="1" ht="28.5">
      <c r="A97" s="279">
        <v>72</v>
      </c>
      <c r="B97" s="244" t="s">
        <v>55</v>
      </c>
      <c r="C97" s="446" t="s">
        <v>44</v>
      </c>
      <c r="D97" s="689">
        <v>22.2</v>
      </c>
      <c r="E97" s="581">
        <v>0</v>
      </c>
      <c r="F97" s="689">
        <v>0</v>
      </c>
      <c r="G97" s="689">
        <v>100</v>
      </c>
    </row>
    <row r="98" spans="1:7" s="674" customFormat="1" ht="28.5">
      <c r="A98" s="279">
        <v>73</v>
      </c>
      <c r="B98" s="244" t="s">
        <v>30</v>
      </c>
      <c r="C98" s="447"/>
      <c r="D98" s="689">
        <v>0</v>
      </c>
      <c r="E98" s="581">
        <v>0</v>
      </c>
      <c r="F98" s="689">
        <v>0</v>
      </c>
      <c r="G98" s="689">
        <v>0</v>
      </c>
    </row>
    <row r="99" spans="1:7" s="674" customFormat="1" ht="48" customHeight="1" thickBot="1">
      <c r="A99" s="279">
        <v>74</v>
      </c>
      <c r="B99" s="220" t="s">
        <v>104</v>
      </c>
      <c r="C99" s="448"/>
      <c r="D99" s="689">
        <v>109.9</v>
      </c>
      <c r="E99" s="581">
        <v>100</v>
      </c>
      <c r="F99" s="689">
        <v>93.5</v>
      </c>
      <c r="G99" s="672">
        <v>93.5</v>
      </c>
    </row>
    <row r="100" spans="1:7" s="674" customFormat="1" ht="51" customHeight="1">
      <c r="A100" s="279">
        <v>75</v>
      </c>
      <c r="B100" s="220" t="s">
        <v>140</v>
      </c>
      <c r="C100" s="420"/>
      <c r="D100" s="218">
        <v>66.4</v>
      </c>
      <c r="E100" s="636">
        <v>66.3</v>
      </c>
      <c r="F100" s="218">
        <v>67.8</v>
      </c>
      <c r="G100" s="672">
        <v>102.26244343891402</v>
      </c>
    </row>
    <row r="101" spans="1:8" s="674" customFormat="1" ht="14.25">
      <c r="A101" s="279">
        <v>76</v>
      </c>
      <c r="B101" s="252" t="s">
        <v>75</v>
      </c>
      <c r="C101" s="222" t="s">
        <v>40</v>
      </c>
      <c r="D101" s="218">
        <v>31772.2</v>
      </c>
      <c r="E101" s="636">
        <v>32721</v>
      </c>
      <c r="F101" s="218">
        <v>36284.5</v>
      </c>
      <c r="G101" s="672">
        <v>110.89055957947495</v>
      </c>
      <c r="H101" s="689">
        <v>24680</v>
      </c>
    </row>
    <row r="102" spans="1:7" s="674" customFormat="1" ht="15.75">
      <c r="A102" s="279"/>
      <c r="B102" s="276" t="s">
        <v>31</v>
      </c>
      <c r="C102" s="264"/>
      <c r="D102" s="689"/>
      <c r="E102" s="581"/>
      <c r="F102" s="689"/>
      <c r="G102" s="689"/>
    </row>
    <row r="103" spans="1:12" s="674" customFormat="1" ht="42.75">
      <c r="A103" s="279">
        <v>77</v>
      </c>
      <c r="B103" s="221" t="s">
        <v>76</v>
      </c>
      <c r="C103" s="222" t="s">
        <v>38</v>
      </c>
      <c r="D103" s="224">
        <v>27.01</v>
      </c>
      <c r="E103" s="657">
        <v>38.5</v>
      </c>
      <c r="F103" s="224">
        <v>35</v>
      </c>
      <c r="G103" s="212">
        <v>90.9090909090909</v>
      </c>
      <c r="L103" s="111"/>
    </row>
    <row r="104" spans="1:12" s="674" customFormat="1" ht="71.25">
      <c r="A104" s="279">
        <v>78</v>
      </c>
      <c r="B104" s="221" t="s">
        <v>141</v>
      </c>
      <c r="C104" s="222" t="s">
        <v>38</v>
      </c>
      <c r="D104" s="224">
        <v>5</v>
      </c>
      <c r="E104" s="657">
        <v>12.5</v>
      </c>
      <c r="F104" s="224">
        <v>10.5</v>
      </c>
      <c r="G104" s="212">
        <v>84</v>
      </c>
      <c r="L104" s="111"/>
    </row>
    <row r="105" spans="1:12" s="674" customFormat="1" ht="15.75">
      <c r="A105" s="279" t="s">
        <v>203</v>
      </c>
      <c r="B105" s="221" t="s">
        <v>142</v>
      </c>
      <c r="C105" s="222" t="s">
        <v>38</v>
      </c>
      <c r="D105" s="224">
        <v>25</v>
      </c>
      <c r="E105" s="657">
        <v>80</v>
      </c>
      <c r="F105" s="224">
        <v>80</v>
      </c>
      <c r="G105" s="212">
        <v>100</v>
      </c>
      <c r="L105" s="111"/>
    </row>
    <row r="106" spans="1:12" s="674" customFormat="1" ht="28.5">
      <c r="A106" s="279">
        <v>79</v>
      </c>
      <c r="B106" s="221" t="s">
        <v>230</v>
      </c>
      <c r="C106" s="222" t="s">
        <v>46</v>
      </c>
      <c r="D106" s="224">
        <v>43.5</v>
      </c>
      <c r="E106" s="657">
        <v>53.3</v>
      </c>
      <c r="F106" s="224">
        <v>53.3</v>
      </c>
      <c r="G106" s="212">
        <v>100</v>
      </c>
      <c r="L106" s="111"/>
    </row>
    <row r="107" spans="1:12" s="674" customFormat="1" ht="15.75">
      <c r="A107" s="279" t="e">
        <v>#REF!</v>
      </c>
      <c r="B107" s="244" t="s">
        <v>23</v>
      </c>
      <c r="C107" s="222" t="s">
        <v>43</v>
      </c>
      <c r="D107" s="224">
        <v>0</v>
      </c>
      <c r="E107" s="657">
        <v>0</v>
      </c>
      <c r="F107" s="224">
        <v>0</v>
      </c>
      <c r="G107" s="212">
        <v>0</v>
      </c>
      <c r="L107" s="111"/>
    </row>
    <row r="108" spans="1:12" s="674" customFormat="1" ht="15.75">
      <c r="A108" s="279">
        <v>80</v>
      </c>
      <c r="B108" s="244" t="s">
        <v>9</v>
      </c>
      <c r="C108" s="222" t="s">
        <v>44</v>
      </c>
      <c r="D108" s="224">
        <v>73</v>
      </c>
      <c r="E108" s="657">
        <v>73</v>
      </c>
      <c r="F108" s="224">
        <v>73</v>
      </c>
      <c r="G108" s="212">
        <v>100</v>
      </c>
      <c r="L108" s="111"/>
    </row>
    <row r="109" spans="1:7" s="674" customFormat="1" ht="14.25">
      <c r="A109" s="279">
        <v>81</v>
      </c>
      <c r="B109" s="292" t="s">
        <v>16</v>
      </c>
      <c r="C109" s="264" t="s">
        <v>40</v>
      </c>
      <c r="D109" s="689">
        <v>17566</v>
      </c>
      <c r="E109" s="581">
        <v>18200</v>
      </c>
      <c r="F109" s="689">
        <v>18200</v>
      </c>
      <c r="G109" s="212">
        <v>100</v>
      </c>
    </row>
    <row r="110" spans="1:7" s="674" customFormat="1" ht="15.75">
      <c r="A110" s="279"/>
      <c r="B110" s="276" t="s">
        <v>27</v>
      </c>
      <c r="C110" s="222"/>
      <c r="D110" s="689"/>
      <c r="E110" s="581"/>
      <c r="F110" s="689"/>
      <c r="G110" s="212"/>
    </row>
    <row r="111" spans="1:12" s="674" customFormat="1" ht="60.75" customHeight="1">
      <c r="A111" s="279">
        <v>82</v>
      </c>
      <c r="B111" s="300" t="s">
        <v>88</v>
      </c>
      <c r="C111" s="222"/>
      <c r="D111" s="230">
        <v>3</v>
      </c>
      <c r="E111" s="666">
        <v>3</v>
      </c>
      <c r="F111" s="230">
        <v>1.3</v>
      </c>
      <c r="G111" s="465">
        <v>43.333333333333336</v>
      </c>
      <c r="H111" s="230">
        <v>4.8</v>
      </c>
      <c r="I111" s="230">
        <v>4.8</v>
      </c>
      <c r="J111" s="230">
        <v>4.8</v>
      </c>
      <c r="K111" s="301">
        <v>4.8</v>
      </c>
      <c r="L111" s="111"/>
    </row>
    <row r="112" spans="1:12" s="674" customFormat="1" ht="15.75">
      <c r="A112" s="279">
        <v>83</v>
      </c>
      <c r="B112" s="244" t="s">
        <v>23</v>
      </c>
      <c r="C112" s="222" t="s">
        <v>42</v>
      </c>
      <c r="D112" s="225">
        <v>2.7</v>
      </c>
      <c r="E112" s="581">
        <v>2.7</v>
      </c>
      <c r="F112" s="225">
        <v>0.3</v>
      </c>
      <c r="G112" s="465">
        <v>11.11111111111111</v>
      </c>
      <c r="L112" s="111"/>
    </row>
    <row r="113" spans="1:12" s="674" customFormat="1" ht="71.25">
      <c r="A113" s="279">
        <v>84</v>
      </c>
      <c r="B113" s="244" t="s">
        <v>118</v>
      </c>
      <c r="C113" s="222" t="s">
        <v>38</v>
      </c>
      <c r="D113" s="225">
        <v>0.5</v>
      </c>
      <c r="E113" s="590">
        <v>0.5</v>
      </c>
      <c r="F113" s="225">
        <v>0.5</v>
      </c>
      <c r="G113" s="465">
        <v>100</v>
      </c>
      <c r="L113" s="111"/>
    </row>
    <row r="114" spans="1:12" s="674" customFormat="1" ht="15.75">
      <c r="A114" s="279">
        <v>85</v>
      </c>
      <c r="B114" s="244" t="s">
        <v>9</v>
      </c>
      <c r="C114" s="222" t="s">
        <v>44</v>
      </c>
      <c r="D114" s="225">
        <v>66</v>
      </c>
      <c r="E114" s="581">
        <v>66</v>
      </c>
      <c r="F114" s="225">
        <v>65</v>
      </c>
      <c r="G114" s="465">
        <v>98.48484848484848</v>
      </c>
      <c r="L114" s="111"/>
    </row>
    <row r="115" spans="1:12" s="674" customFormat="1" ht="15.75">
      <c r="A115" s="279">
        <v>86</v>
      </c>
      <c r="B115" s="244" t="s">
        <v>16</v>
      </c>
      <c r="C115" s="222" t="s">
        <v>40</v>
      </c>
      <c r="D115" s="225">
        <v>19694</v>
      </c>
      <c r="E115" s="581">
        <v>20830</v>
      </c>
      <c r="F115" s="225">
        <v>22316</v>
      </c>
      <c r="G115" s="465">
        <v>107.13394143062891</v>
      </c>
      <c r="L115" s="111"/>
    </row>
    <row r="116" spans="1:12" s="674" customFormat="1" ht="30.75">
      <c r="A116" s="279"/>
      <c r="B116" s="280" t="s">
        <v>28</v>
      </c>
      <c r="C116" s="264"/>
      <c r="D116" s="689"/>
      <c r="E116" s="581"/>
      <c r="F116" s="689"/>
      <c r="G116" s="689"/>
      <c r="L116" s="111"/>
    </row>
    <row r="117" spans="1:7" s="674" customFormat="1" ht="30.75">
      <c r="A117" s="279">
        <v>87</v>
      </c>
      <c r="B117" s="220" t="s">
        <v>105</v>
      </c>
      <c r="C117" s="288"/>
      <c r="D117" s="225"/>
      <c r="E117" s="581"/>
      <c r="F117" s="225"/>
      <c r="G117" s="673"/>
    </row>
    <row r="118" spans="1:12" s="674" customFormat="1" ht="24" customHeight="1">
      <c r="A118" s="279"/>
      <c r="B118" s="220" t="s">
        <v>106</v>
      </c>
      <c r="C118" s="449" t="s">
        <v>107</v>
      </c>
      <c r="D118" s="218">
        <v>0.7</v>
      </c>
      <c r="E118" s="636">
        <v>2.2</v>
      </c>
      <c r="F118" s="218">
        <v>0.56</v>
      </c>
      <c r="G118" s="672">
        <v>25.5</v>
      </c>
      <c r="L118" s="111"/>
    </row>
    <row r="119" spans="1:12" s="674" customFormat="1" ht="30.75">
      <c r="A119" s="279"/>
      <c r="B119" s="220" t="s">
        <v>108</v>
      </c>
      <c r="C119" s="450"/>
      <c r="D119" s="218">
        <v>0.74</v>
      </c>
      <c r="E119" s="636">
        <v>6.1</v>
      </c>
      <c r="F119" s="218">
        <v>0</v>
      </c>
      <c r="G119" s="689">
        <v>0</v>
      </c>
      <c r="L119" s="111"/>
    </row>
    <row r="120" spans="1:12" s="674" customFormat="1" ht="15.75">
      <c r="A120" s="279"/>
      <c r="B120" s="220" t="s">
        <v>109</v>
      </c>
      <c r="C120" s="450"/>
      <c r="D120" s="218">
        <v>0.57</v>
      </c>
      <c r="E120" s="636">
        <v>0</v>
      </c>
      <c r="F120" s="218">
        <v>0</v>
      </c>
      <c r="G120" s="672">
        <v>0</v>
      </c>
      <c r="L120" s="111"/>
    </row>
    <row r="121" spans="1:12" s="674" customFormat="1" ht="30.75">
      <c r="A121" s="279"/>
      <c r="B121" s="220" t="s">
        <v>110</v>
      </c>
      <c r="C121" s="451"/>
      <c r="D121" s="218">
        <v>1</v>
      </c>
      <c r="E121" s="636">
        <v>0</v>
      </c>
      <c r="F121" s="218">
        <v>2.82</v>
      </c>
      <c r="G121" s="672" t="s">
        <v>255</v>
      </c>
      <c r="L121" s="111"/>
    </row>
    <row r="122" spans="1:12" s="674" customFormat="1" ht="141">
      <c r="A122" s="279">
        <v>88</v>
      </c>
      <c r="B122" s="220" t="s">
        <v>111</v>
      </c>
      <c r="C122" s="288" t="s">
        <v>38</v>
      </c>
      <c r="D122" s="108">
        <v>0</v>
      </c>
      <c r="E122" s="663">
        <v>0</v>
      </c>
      <c r="F122" s="108">
        <v>0</v>
      </c>
      <c r="G122" s="225">
        <v>0</v>
      </c>
      <c r="L122" s="111"/>
    </row>
    <row r="123" spans="1:12" s="674" customFormat="1" ht="15.75">
      <c r="A123" s="279">
        <v>89</v>
      </c>
      <c r="B123" s="302" t="s">
        <v>9</v>
      </c>
      <c r="C123" s="288" t="s">
        <v>44</v>
      </c>
      <c r="D123" s="108">
        <v>2</v>
      </c>
      <c r="E123" s="636">
        <v>3</v>
      </c>
      <c r="F123" s="108">
        <v>3</v>
      </c>
      <c r="G123" s="225">
        <v>100</v>
      </c>
      <c r="L123" s="111"/>
    </row>
    <row r="124" spans="1:12" s="674" customFormat="1" ht="15.75">
      <c r="A124" s="279">
        <v>90</v>
      </c>
      <c r="B124" s="302" t="s">
        <v>16</v>
      </c>
      <c r="C124" s="288" t="s">
        <v>112</v>
      </c>
      <c r="D124" s="108">
        <v>20000</v>
      </c>
      <c r="E124" s="636">
        <v>25143</v>
      </c>
      <c r="F124" s="108">
        <v>25143</v>
      </c>
      <c r="G124" s="673">
        <v>100</v>
      </c>
      <c r="L124" s="111"/>
    </row>
    <row r="125" spans="1:7" s="674" customFormat="1" ht="15.75">
      <c r="A125" s="279"/>
      <c r="B125" s="283" t="s">
        <v>14</v>
      </c>
      <c r="C125" s="264"/>
      <c r="D125" s="689"/>
      <c r="E125" s="581"/>
      <c r="F125" s="689"/>
      <c r="G125" s="689"/>
    </row>
    <row r="126" spans="1:7" s="674" customFormat="1" ht="14.25">
      <c r="A126" s="279">
        <v>91</v>
      </c>
      <c r="B126" s="244" t="s">
        <v>15</v>
      </c>
      <c r="C126" s="222" t="s">
        <v>42</v>
      </c>
      <c r="D126" s="689">
        <v>8.7</v>
      </c>
      <c r="E126" s="581">
        <v>3.5</v>
      </c>
      <c r="F126" s="689">
        <v>12.5</v>
      </c>
      <c r="G126" s="672">
        <v>357.14285714285717</v>
      </c>
    </row>
    <row r="127" spans="1:7" s="674" customFormat="1" ht="28.5">
      <c r="A127" s="279">
        <v>92</v>
      </c>
      <c r="B127" s="252" t="s">
        <v>82</v>
      </c>
      <c r="C127" s="222" t="s">
        <v>45</v>
      </c>
      <c r="D127" s="304">
        <v>23.1</v>
      </c>
      <c r="E127" s="664">
        <v>23.7</v>
      </c>
      <c r="F127" s="304">
        <v>23.7</v>
      </c>
      <c r="G127" s="672">
        <v>100</v>
      </c>
    </row>
    <row r="128" spans="1:7" s="674" customFormat="1" ht="28.5">
      <c r="A128" s="279"/>
      <c r="B128" s="252" t="s">
        <v>73</v>
      </c>
      <c r="C128" s="222" t="s">
        <v>46</v>
      </c>
      <c r="D128" s="689">
        <v>0</v>
      </c>
      <c r="E128" s="581">
        <v>0</v>
      </c>
      <c r="F128" s="689">
        <v>0</v>
      </c>
      <c r="G128" s="672">
        <v>0</v>
      </c>
    </row>
    <row r="129" spans="1:7" s="674" customFormat="1" ht="14.25">
      <c r="A129" s="279">
        <v>93</v>
      </c>
      <c r="B129" s="244" t="s">
        <v>72</v>
      </c>
      <c r="C129" s="222" t="s">
        <v>62</v>
      </c>
      <c r="D129" s="689">
        <v>0</v>
      </c>
      <c r="E129" s="581">
        <v>0</v>
      </c>
      <c r="F129" s="689">
        <v>0</v>
      </c>
      <c r="G129" s="672">
        <v>0</v>
      </c>
    </row>
    <row r="130" spans="1:12" s="674" customFormat="1" ht="30.75">
      <c r="A130" s="279" t="s">
        <v>121</v>
      </c>
      <c r="B130" s="276" t="s">
        <v>32</v>
      </c>
      <c r="C130" s="222"/>
      <c r="D130" s="689"/>
      <c r="E130" s="581"/>
      <c r="F130" s="689"/>
      <c r="G130" s="689"/>
      <c r="L130" s="677"/>
    </row>
    <row r="131" spans="1:12" s="674" customFormat="1" ht="28.5">
      <c r="A131" s="279">
        <v>94</v>
      </c>
      <c r="B131" s="252" t="s">
        <v>83</v>
      </c>
      <c r="C131" s="222" t="s">
        <v>38</v>
      </c>
      <c r="D131" s="218">
        <v>0.43</v>
      </c>
      <c r="E131" s="636">
        <v>0.43</v>
      </c>
      <c r="F131" s="218">
        <v>0.43</v>
      </c>
      <c r="G131" s="218">
        <v>100</v>
      </c>
      <c r="L131" s="111"/>
    </row>
    <row r="132" spans="1:18" s="674" customFormat="1" ht="54" customHeight="1">
      <c r="A132" s="279">
        <v>95</v>
      </c>
      <c r="B132" s="252" t="s">
        <v>84</v>
      </c>
      <c r="C132" s="222" t="s">
        <v>38</v>
      </c>
      <c r="D132" s="218">
        <v>36</v>
      </c>
      <c r="E132" s="636">
        <v>65</v>
      </c>
      <c r="F132" s="218">
        <v>36.4</v>
      </c>
      <c r="G132" s="690">
        <v>55.99999999999999</v>
      </c>
      <c r="L132" s="111"/>
      <c r="M132" s="306"/>
      <c r="N132" s="306"/>
      <c r="O132" s="306"/>
      <c r="P132" s="306"/>
      <c r="Q132" s="306"/>
      <c r="R132" s="306"/>
    </row>
    <row r="133" spans="1:12" s="674" customFormat="1" ht="28.5">
      <c r="A133" s="279">
        <v>96</v>
      </c>
      <c r="B133" s="252" t="s">
        <v>179</v>
      </c>
      <c r="C133" s="222" t="s">
        <v>38</v>
      </c>
      <c r="D133" s="108">
        <v>68</v>
      </c>
      <c r="E133" s="636">
        <v>90.2</v>
      </c>
      <c r="F133" s="108">
        <v>90.2</v>
      </c>
      <c r="G133" s="347">
        <v>100</v>
      </c>
      <c r="L133" s="112"/>
    </row>
    <row r="134" spans="1:12" s="674" customFormat="1" ht="15.75">
      <c r="A134" s="240">
        <v>97</v>
      </c>
      <c r="B134" s="244" t="s">
        <v>59</v>
      </c>
      <c r="C134" s="222" t="s">
        <v>38</v>
      </c>
      <c r="D134" s="689">
        <v>0</v>
      </c>
      <c r="E134" s="581">
        <v>0</v>
      </c>
      <c r="F134" s="689">
        <v>0</v>
      </c>
      <c r="G134" s="347">
        <v>0</v>
      </c>
      <c r="L134" s="111"/>
    </row>
    <row r="135" spans="1:12" s="674" customFormat="1" ht="15.75">
      <c r="A135" s="240">
        <v>98</v>
      </c>
      <c r="B135" s="252" t="s">
        <v>9</v>
      </c>
      <c r="C135" s="222" t="s">
        <v>44</v>
      </c>
      <c r="D135" s="108">
        <v>71</v>
      </c>
      <c r="E135" s="636">
        <v>155</v>
      </c>
      <c r="F135" s="108">
        <v>194</v>
      </c>
      <c r="G135" s="347">
        <v>125.16129032258065</v>
      </c>
      <c r="H135" s="108">
        <v>68</v>
      </c>
      <c r="I135" s="108">
        <v>68</v>
      </c>
      <c r="J135" s="108">
        <v>68</v>
      </c>
      <c r="K135" s="108">
        <v>68</v>
      </c>
      <c r="L135" s="111"/>
    </row>
    <row r="136" spans="1:12" s="674" customFormat="1" ht="15.75">
      <c r="A136" s="240">
        <v>99</v>
      </c>
      <c r="B136" s="252" t="s">
        <v>5</v>
      </c>
      <c r="C136" s="222" t="s">
        <v>40</v>
      </c>
      <c r="D136" s="218">
        <v>17668</v>
      </c>
      <c r="E136" s="636">
        <v>19850</v>
      </c>
      <c r="F136" s="218">
        <v>22630</v>
      </c>
      <c r="G136" s="347">
        <v>114.00503778337531</v>
      </c>
      <c r="L136" s="111"/>
    </row>
    <row r="137" spans="1:12" s="674" customFormat="1" ht="30.75">
      <c r="A137" s="240"/>
      <c r="B137" s="276" t="s">
        <v>66</v>
      </c>
      <c r="C137" s="230"/>
      <c r="D137" s="689"/>
      <c r="E137" s="581"/>
      <c r="F137" s="689"/>
      <c r="G137" s="689"/>
      <c r="L137" s="677"/>
    </row>
    <row r="138" spans="1:12" s="674" customFormat="1" ht="14.25">
      <c r="A138" s="240">
        <v>94</v>
      </c>
      <c r="B138" s="300" t="s">
        <v>113</v>
      </c>
      <c r="C138" s="288" t="s">
        <v>114</v>
      </c>
      <c r="D138" s="689">
        <v>0</v>
      </c>
      <c r="E138" s="581">
        <v>0</v>
      </c>
      <c r="F138" s="689">
        <v>0</v>
      </c>
      <c r="G138" s="689">
        <v>100</v>
      </c>
      <c r="L138" s="677"/>
    </row>
    <row r="139" spans="1:12" s="674" customFormat="1" ht="14.25">
      <c r="A139" s="240">
        <v>95</v>
      </c>
      <c r="B139" s="300" t="s">
        <v>115</v>
      </c>
      <c r="C139" s="288" t="s">
        <v>114</v>
      </c>
      <c r="D139" s="689">
        <v>0</v>
      </c>
      <c r="E139" s="581">
        <v>0</v>
      </c>
      <c r="F139" s="689">
        <v>0</v>
      </c>
      <c r="G139" s="689">
        <v>100</v>
      </c>
      <c r="L139" s="677"/>
    </row>
    <row r="140" spans="1:7" s="674" customFormat="1" ht="14.25">
      <c r="A140" s="240">
        <v>96</v>
      </c>
      <c r="B140" s="308" t="s">
        <v>119</v>
      </c>
      <c r="C140" s="288" t="s">
        <v>120</v>
      </c>
      <c r="D140" s="689">
        <v>0</v>
      </c>
      <c r="E140" s="581">
        <v>0</v>
      </c>
      <c r="F140" s="689">
        <v>0</v>
      </c>
      <c r="G140" s="689">
        <v>100</v>
      </c>
    </row>
    <row r="141" spans="1:7" s="674" customFormat="1" ht="28.5">
      <c r="A141" s="257">
        <v>97</v>
      </c>
      <c r="B141" s="252" t="s">
        <v>17</v>
      </c>
      <c r="C141" s="288" t="s">
        <v>48</v>
      </c>
      <c r="D141" s="218">
        <v>18.9</v>
      </c>
      <c r="E141" s="581">
        <v>12.4</v>
      </c>
      <c r="F141" s="218">
        <v>12.4</v>
      </c>
      <c r="G141" s="689">
        <v>100</v>
      </c>
    </row>
    <row r="142" spans="1:7" s="674" customFormat="1" ht="14.25">
      <c r="A142" s="257">
        <v>98</v>
      </c>
      <c r="B142" s="252" t="s">
        <v>9</v>
      </c>
      <c r="C142" s="225" t="s">
        <v>44</v>
      </c>
      <c r="D142" s="218">
        <v>93</v>
      </c>
      <c r="E142" s="581">
        <v>93</v>
      </c>
      <c r="F142" s="218">
        <v>93</v>
      </c>
      <c r="G142" s="692">
        <v>100</v>
      </c>
    </row>
    <row r="143" spans="1:7" s="674" customFormat="1" ht="14.25">
      <c r="A143" s="257">
        <v>99</v>
      </c>
      <c r="B143" s="252" t="s">
        <v>16</v>
      </c>
      <c r="C143" s="225" t="s">
        <v>40</v>
      </c>
      <c r="D143" s="218">
        <v>16920</v>
      </c>
      <c r="E143" s="581">
        <v>18195</v>
      </c>
      <c r="F143" s="218">
        <v>18195</v>
      </c>
      <c r="G143" s="692">
        <v>100</v>
      </c>
    </row>
    <row r="144" spans="1:7" s="674" customFormat="1" ht="75.75" customHeight="1">
      <c r="A144" s="257">
        <v>100</v>
      </c>
      <c r="B144" s="252" t="s">
        <v>77</v>
      </c>
      <c r="C144" s="225" t="s">
        <v>38</v>
      </c>
      <c r="D144" s="687">
        <v>43.1</v>
      </c>
      <c r="E144" s="636">
        <v>43.1</v>
      </c>
      <c r="F144" s="687">
        <v>43</v>
      </c>
      <c r="G144" s="672">
        <v>99.76798143851508</v>
      </c>
    </row>
    <row r="145" spans="1:7" s="674" customFormat="1" ht="30.75">
      <c r="A145" s="257"/>
      <c r="B145" s="283" t="s">
        <v>65</v>
      </c>
      <c r="C145" s="264"/>
      <c r="D145" s="689"/>
      <c r="E145" s="581"/>
      <c r="F145" s="689"/>
      <c r="G145" s="689"/>
    </row>
    <row r="146" spans="1:14" s="674" customFormat="1" ht="14.25">
      <c r="A146" s="257">
        <v>101</v>
      </c>
      <c r="B146" s="244" t="s">
        <v>63</v>
      </c>
      <c r="C146" s="222" t="s">
        <v>42</v>
      </c>
      <c r="D146" s="689">
        <v>31.3</v>
      </c>
      <c r="E146" s="581">
        <v>35</v>
      </c>
      <c r="F146" s="689">
        <v>35.1</v>
      </c>
      <c r="G146" s="672">
        <v>100.28571428571429</v>
      </c>
      <c r="N146" s="282"/>
    </row>
    <row r="147" spans="1:7" s="674" customFormat="1" ht="30.75">
      <c r="A147" s="257">
        <v>102</v>
      </c>
      <c r="B147" s="220" t="s">
        <v>116</v>
      </c>
      <c r="C147" s="288" t="s">
        <v>117</v>
      </c>
      <c r="D147" s="224"/>
      <c r="E147" s="657">
        <v>1266</v>
      </c>
      <c r="F147" s="224">
        <v>1266</v>
      </c>
      <c r="G147" s="672">
        <v>100</v>
      </c>
    </row>
    <row r="148" spans="1:19" s="674" customFormat="1" ht="14.25">
      <c r="A148" s="257">
        <v>103</v>
      </c>
      <c r="B148" s="252" t="s">
        <v>9</v>
      </c>
      <c r="C148" s="558" t="s">
        <v>44</v>
      </c>
      <c r="D148" s="559">
        <v>107</v>
      </c>
      <c r="E148" s="710">
        <v>93</v>
      </c>
      <c r="F148" s="559">
        <v>86</v>
      </c>
      <c r="G148" s="560">
        <v>92.47311827956989</v>
      </c>
      <c r="L148" s="306"/>
      <c r="M148" s="306"/>
      <c r="N148" s="306"/>
      <c r="O148" s="306"/>
      <c r="P148" s="306"/>
      <c r="Q148" s="306"/>
      <c r="R148" s="306"/>
      <c r="S148" s="306"/>
    </row>
    <row r="149" spans="1:7" s="674" customFormat="1" ht="14.25">
      <c r="A149" s="257">
        <v>104</v>
      </c>
      <c r="B149" s="252" t="s">
        <v>16</v>
      </c>
      <c r="C149" s="222" t="s">
        <v>40</v>
      </c>
      <c r="D149" s="223">
        <v>16920</v>
      </c>
      <c r="E149" s="657">
        <v>19382</v>
      </c>
      <c r="F149" s="223">
        <v>21479</v>
      </c>
      <c r="G149" s="672">
        <v>110.8193168919616</v>
      </c>
    </row>
    <row r="150" spans="1:7" s="674" customFormat="1" ht="15.75">
      <c r="A150" s="257"/>
      <c r="B150" s="283" t="s">
        <v>34</v>
      </c>
      <c r="C150" s="264"/>
      <c r="D150" s="689"/>
      <c r="E150" s="581"/>
      <c r="F150" s="689"/>
      <c r="G150" s="689"/>
    </row>
    <row r="151" spans="1:12" s="674" customFormat="1" ht="19.5" customHeight="1">
      <c r="A151" s="309">
        <v>105</v>
      </c>
      <c r="B151" s="244" t="s">
        <v>35</v>
      </c>
      <c r="C151" s="222" t="s">
        <v>50</v>
      </c>
      <c r="D151" s="689">
        <v>443.5</v>
      </c>
      <c r="E151" s="581">
        <v>440</v>
      </c>
      <c r="F151" s="689">
        <v>368</v>
      </c>
      <c r="G151" s="672">
        <v>83.63636363636363</v>
      </c>
      <c r="L151" s="677"/>
    </row>
    <row r="152" spans="1:7" ht="14.25">
      <c r="A152" s="257"/>
      <c r="D152" s="466"/>
      <c r="E152" s="467"/>
      <c r="F152" s="467"/>
      <c r="G152" s="467"/>
    </row>
  </sheetData>
  <sheetProtection/>
  <mergeCells count="4">
    <mergeCell ref="A1:G1"/>
    <mergeCell ref="C88:C89"/>
    <mergeCell ref="C97:C99"/>
    <mergeCell ref="C118:C1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668" customWidth="1"/>
    <col min="2" max="2" width="42.421875" style="598" customWidth="1"/>
    <col min="3" max="3" width="8.57421875" style="669" customWidth="1"/>
    <col min="4" max="4" width="12.00390625" style="668" customWidth="1"/>
    <col min="5" max="5" width="11.57421875" style="670" customWidth="1"/>
    <col min="6" max="6" width="12.00390625" style="670" customWidth="1"/>
    <col min="7" max="7" width="9.421875" style="670" customWidth="1"/>
    <col min="8" max="11" width="9.140625" style="582" hidden="1" customWidth="1"/>
    <col min="12" max="12" width="11.8515625" style="582" customWidth="1"/>
    <col min="13" max="13" width="9.140625" style="582" customWidth="1"/>
    <col min="14" max="14" width="10.8515625" style="582" customWidth="1"/>
    <col min="15" max="15" width="9.8515625" style="582" customWidth="1"/>
    <col min="16" max="16384" width="9.140625" style="582" customWidth="1"/>
  </cols>
  <sheetData>
    <row r="1" spans="1:7" ht="14.25">
      <c r="A1" s="468" t="s">
        <v>126</v>
      </c>
      <c r="B1" s="469"/>
      <c r="C1" s="469"/>
      <c r="D1" s="469"/>
      <c r="E1" s="469"/>
      <c r="F1" s="469"/>
      <c r="G1" s="469"/>
    </row>
    <row r="2" spans="1:7" s="587" customFormat="1" ht="36">
      <c r="A2" s="38"/>
      <c r="B2" s="39" t="s">
        <v>51</v>
      </c>
      <c r="C2" s="40" t="s">
        <v>36</v>
      </c>
      <c r="D2" s="1" t="s">
        <v>206</v>
      </c>
      <c r="E2" s="1" t="s">
        <v>256</v>
      </c>
      <c r="F2" s="1" t="s">
        <v>238</v>
      </c>
      <c r="G2" s="1" t="s">
        <v>38</v>
      </c>
    </row>
    <row r="3" spans="1:7" s="593" customFormat="1" ht="15.75">
      <c r="A3" s="34"/>
      <c r="B3" s="8" t="s">
        <v>0</v>
      </c>
      <c r="C3" s="4"/>
      <c r="D3" s="207"/>
      <c r="E3" s="207"/>
      <c r="F3" s="207"/>
      <c r="G3" s="207"/>
    </row>
    <row r="4" spans="1:11" s="593" customFormat="1" ht="14.25">
      <c r="A4" s="34">
        <v>1</v>
      </c>
      <c r="B4" s="2" t="s">
        <v>1</v>
      </c>
      <c r="C4" s="3" t="s">
        <v>37</v>
      </c>
      <c r="D4" s="4">
        <v>22.5</v>
      </c>
      <c r="E4" s="4">
        <v>22.2</v>
      </c>
      <c r="F4" s="4">
        <v>22.2</v>
      </c>
      <c r="G4" s="58">
        <v>100</v>
      </c>
      <c r="H4" s="590">
        <v>23.7</v>
      </c>
      <c r="I4" s="590">
        <v>23.7</v>
      </c>
      <c r="J4" s="590">
        <v>23.7</v>
      </c>
      <c r="K4" s="590">
        <v>23.7</v>
      </c>
    </row>
    <row r="5" spans="1:11" s="593" customFormat="1" ht="14.25">
      <c r="A5" s="34">
        <v>2</v>
      </c>
      <c r="B5" s="2" t="s">
        <v>2</v>
      </c>
      <c r="C5" s="3" t="s">
        <v>37</v>
      </c>
      <c r="D5" s="682">
        <v>11.8</v>
      </c>
      <c r="E5" s="682">
        <v>11.8</v>
      </c>
      <c r="F5" s="682">
        <v>11.8</v>
      </c>
      <c r="G5" s="58">
        <v>100</v>
      </c>
      <c r="H5" s="581">
        <v>17.57</v>
      </c>
      <c r="I5" s="581">
        <v>17.57</v>
      </c>
      <c r="J5" s="581">
        <v>17.57</v>
      </c>
      <c r="K5" s="581">
        <v>17.57</v>
      </c>
    </row>
    <row r="6" spans="1:7" s="593" customFormat="1" ht="14.25">
      <c r="A6" s="34">
        <v>3</v>
      </c>
      <c r="B6" s="2" t="s">
        <v>3</v>
      </c>
      <c r="C6" s="3" t="s">
        <v>37</v>
      </c>
      <c r="D6" s="682">
        <v>11.5</v>
      </c>
      <c r="E6" s="682">
        <v>11.6</v>
      </c>
      <c r="F6" s="682">
        <v>11.6</v>
      </c>
      <c r="G6" s="58">
        <v>100</v>
      </c>
    </row>
    <row r="7" spans="1:12" s="593" customFormat="1" ht="14.25">
      <c r="A7" s="34">
        <v>4</v>
      </c>
      <c r="B7" s="2" t="s">
        <v>199</v>
      </c>
      <c r="C7" s="3" t="s">
        <v>200</v>
      </c>
      <c r="D7" s="682">
        <v>63</v>
      </c>
      <c r="E7" s="682">
        <v>67</v>
      </c>
      <c r="F7" s="682">
        <v>39</v>
      </c>
      <c r="G7" s="58">
        <v>58.2089552238806</v>
      </c>
      <c r="L7" s="597"/>
    </row>
    <row r="8" spans="1:12" s="593" customFormat="1" ht="14.25">
      <c r="A8" s="34">
        <v>5</v>
      </c>
      <c r="B8" s="209" t="s">
        <v>52</v>
      </c>
      <c r="C8" s="3" t="s">
        <v>38</v>
      </c>
      <c r="D8" s="682">
        <v>1.2</v>
      </c>
      <c r="E8" s="682">
        <v>0.5</v>
      </c>
      <c r="F8" s="682">
        <v>3.3</v>
      </c>
      <c r="G8" s="58">
        <v>660</v>
      </c>
      <c r="L8" s="597"/>
    </row>
    <row r="9" spans="1:12" s="593" customFormat="1" ht="15.75">
      <c r="A9" s="34"/>
      <c r="B9" s="8" t="s">
        <v>67</v>
      </c>
      <c r="C9" s="3"/>
      <c r="D9" s="682"/>
      <c r="E9" s="682"/>
      <c r="F9" s="682"/>
      <c r="G9" s="58"/>
      <c r="L9" s="597"/>
    </row>
    <row r="10" spans="1:7" s="593" customFormat="1" ht="14.25">
      <c r="A10" s="34">
        <v>6</v>
      </c>
      <c r="B10" s="2" t="s">
        <v>4</v>
      </c>
      <c r="C10" s="3" t="s">
        <v>39</v>
      </c>
      <c r="D10" s="682">
        <v>89.2</v>
      </c>
      <c r="E10" s="682">
        <v>90</v>
      </c>
      <c r="F10" s="682">
        <v>113.8</v>
      </c>
      <c r="G10" s="58">
        <v>126.44444444444444</v>
      </c>
    </row>
    <row r="11" spans="1:7" s="602" customFormat="1" ht="14.25">
      <c r="A11" s="565">
        <v>6.1</v>
      </c>
      <c r="B11" s="2" t="s">
        <v>54</v>
      </c>
      <c r="C11" s="3" t="s">
        <v>39</v>
      </c>
      <c r="D11" s="682">
        <v>69.9</v>
      </c>
      <c r="E11" s="682">
        <v>50</v>
      </c>
      <c r="F11" s="682">
        <v>97.1</v>
      </c>
      <c r="G11" s="58">
        <v>194.2</v>
      </c>
    </row>
    <row r="12" spans="1:7" s="593" customFormat="1" ht="14.25">
      <c r="A12" s="34">
        <v>7</v>
      </c>
      <c r="B12" s="53" t="s">
        <v>5</v>
      </c>
      <c r="C12" s="3"/>
      <c r="D12" s="682">
        <v>31728</v>
      </c>
      <c r="E12" s="682">
        <v>31520</v>
      </c>
      <c r="F12" s="682">
        <v>32774</v>
      </c>
      <c r="G12" s="58">
        <v>103.97842639593908</v>
      </c>
    </row>
    <row r="13" spans="1:7" s="593" customFormat="1" ht="42.75">
      <c r="A13" s="34">
        <v>8</v>
      </c>
      <c r="B13" s="9" t="s">
        <v>122</v>
      </c>
      <c r="C13" s="3" t="s">
        <v>42</v>
      </c>
      <c r="D13" s="682">
        <v>50.66</v>
      </c>
      <c r="E13" s="682">
        <v>50.66</v>
      </c>
      <c r="F13" s="682">
        <v>55.2</v>
      </c>
      <c r="G13" s="58">
        <v>108.96170548756416</v>
      </c>
    </row>
    <row r="14" spans="1:7" s="593" customFormat="1" ht="42.75">
      <c r="A14" s="34">
        <v>9</v>
      </c>
      <c r="B14" s="2" t="s">
        <v>74</v>
      </c>
      <c r="C14" s="3" t="s">
        <v>40</v>
      </c>
      <c r="D14" s="682">
        <v>1194.8</v>
      </c>
      <c r="E14" s="682">
        <v>1117.7</v>
      </c>
      <c r="F14" s="682">
        <v>1308</v>
      </c>
      <c r="G14" s="58">
        <v>117.02603560883958</v>
      </c>
    </row>
    <row r="15" spans="1:7" s="593" customFormat="1" ht="14.25">
      <c r="A15" s="34"/>
      <c r="B15" s="11" t="s">
        <v>68</v>
      </c>
      <c r="C15" s="3"/>
      <c r="D15" s="682"/>
      <c r="E15" s="682"/>
      <c r="F15" s="682"/>
      <c r="G15" s="58"/>
    </row>
    <row r="16" spans="1:15" s="593" customFormat="1" ht="14.25">
      <c r="A16" s="34">
        <v>10</v>
      </c>
      <c r="B16" s="2" t="s">
        <v>11</v>
      </c>
      <c r="C16" s="3" t="s">
        <v>42</v>
      </c>
      <c r="D16" s="682">
        <v>3898</v>
      </c>
      <c r="E16" s="682">
        <v>4238.85</v>
      </c>
      <c r="F16" s="682">
        <v>3315.1</v>
      </c>
      <c r="G16" s="58">
        <v>78.20753270344551</v>
      </c>
      <c r="L16" s="597"/>
      <c r="O16" s="610"/>
    </row>
    <row r="17" spans="1:12" s="593" customFormat="1" ht="14.25">
      <c r="A17" s="43">
        <v>11</v>
      </c>
      <c r="B17" s="2" t="s">
        <v>201</v>
      </c>
      <c r="C17" s="3" t="s">
        <v>39</v>
      </c>
      <c r="D17" s="58">
        <v>18.6</v>
      </c>
      <c r="E17" s="682">
        <v>29</v>
      </c>
      <c r="F17" s="58">
        <v>32.8</v>
      </c>
      <c r="G17" s="58">
        <v>113.10344827586205</v>
      </c>
      <c r="L17" s="597"/>
    </row>
    <row r="18" spans="1:12" s="593" customFormat="1" ht="28.5">
      <c r="A18" s="43">
        <v>12</v>
      </c>
      <c r="B18" s="2" t="s">
        <v>8</v>
      </c>
      <c r="C18" s="3" t="s">
        <v>43</v>
      </c>
      <c r="D18" s="56">
        <v>2933</v>
      </c>
      <c r="E18" s="56">
        <v>2561</v>
      </c>
      <c r="F18" s="56">
        <v>2003</v>
      </c>
      <c r="G18" s="58">
        <v>78.21163607965639</v>
      </c>
      <c r="L18" s="597"/>
    </row>
    <row r="19" spans="1:7" s="593" customFormat="1" ht="14.25">
      <c r="A19" s="43">
        <v>13</v>
      </c>
      <c r="B19" s="9" t="s">
        <v>75</v>
      </c>
      <c r="C19" s="3" t="s">
        <v>40</v>
      </c>
      <c r="D19" s="57">
        <v>29969</v>
      </c>
      <c r="E19" s="57">
        <v>25500</v>
      </c>
      <c r="F19" s="57">
        <v>37153</v>
      </c>
      <c r="G19" s="58">
        <v>145.69803921568626</v>
      </c>
    </row>
    <row r="20" spans="1:7" s="593" customFormat="1" ht="14.25">
      <c r="A20" s="43"/>
      <c r="B20" s="12" t="s">
        <v>10</v>
      </c>
      <c r="C20" s="3"/>
      <c r="D20" s="682"/>
      <c r="E20" s="682"/>
      <c r="F20" s="682"/>
      <c r="G20" s="58"/>
    </row>
    <row r="21" spans="1:14" s="593" customFormat="1" ht="14.25">
      <c r="A21" s="43">
        <v>14</v>
      </c>
      <c r="B21" s="2" t="s">
        <v>11</v>
      </c>
      <c r="C21" s="3" t="s">
        <v>42</v>
      </c>
      <c r="D21" s="682">
        <v>3270.6</v>
      </c>
      <c r="E21" s="682">
        <v>3453.3</v>
      </c>
      <c r="F21" s="682">
        <v>2849.4</v>
      </c>
      <c r="G21" s="58">
        <v>82.51237946312223</v>
      </c>
      <c r="L21" s="597"/>
      <c r="N21" s="609"/>
    </row>
    <row r="22" spans="1:12" s="593" customFormat="1" ht="14.25">
      <c r="A22" s="43">
        <v>15</v>
      </c>
      <c r="B22" s="2" t="s">
        <v>60</v>
      </c>
      <c r="C22" s="3" t="s">
        <v>42</v>
      </c>
      <c r="D22" s="682">
        <v>4.6</v>
      </c>
      <c r="E22" s="682">
        <v>5</v>
      </c>
      <c r="F22" s="682">
        <v>20.7</v>
      </c>
      <c r="G22" s="58">
        <v>413.99999999999994</v>
      </c>
      <c r="L22" s="597"/>
    </row>
    <row r="23" spans="1:12" s="593" customFormat="1" ht="28.5">
      <c r="A23" s="43">
        <v>16</v>
      </c>
      <c r="B23" s="2" t="s">
        <v>8</v>
      </c>
      <c r="C23" s="3" t="s">
        <v>43</v>
      </c>
      <c r="D23" s="682">
        <v>10483</v>
      </c>
      <c r="E23" s="682">
        <v>5903</v>
      </c>
      <c r="F23" s="682">
        <v>4870</v>
      </c>
      <c r="G23" s="58">
        <v>82.50042351346772</v>
      </c>
      <c r="H23" s="615"/>
      <c r="L23" s="597"/>
    </row>
    <row r="24" spans="1:12" s="593" customFormat="1" ht="14.25">
      <c r="A24" s="43">
        <v>17</v>
      </c>
      <c r="B24" s="9" t="s">
        <v>75</v>
      </c>
      <c r="C24" s="3" t="s">
        <v>40</v>
      </c>
      <c r="D24" s="682">
        <v>29035</v>
      </c>
      <c r="E24" s="682">
        <v>36739</v>
      </c>
      <c r="F24" s="682">
        <v>58867</v>
      </c>
      <c r="G24" s="58">
        <v>160.23027300688642</v>
      </c>
      <c r="L24" s="597"/>
    </row>
    <row r="25" spans="1:12" s="593" customFormat="1" ht="28.5">
      <c r="A25" s="43"/>
      <c r="B25" s="566" t="s">
        <v>220</v>
      </c>
      <c r="C25" s="14"/>
      <c r="D25" s="682"/>
      <c r="E25" s="682"/>
      <c r="F25" s="682"/>
      <c r="G25" s="58"/>
      <c r="L25" s="597"/>
    </row>
    <row r="26" spans="1:12" s="593" customFormat="1" ht="14.25">
      <c r="A26" s="43"/>
      <c r="B26" s="2" t="s">
        <v>11</v>
      </c>
      <c r="C26" s="3" t="s">
        <v>42</v>
      </c>
      <c r="D26" s="682">
        <v>0</v>
      </c>
      <c r="E26" s="682">
        <v>145.3</v>
      </c>
      <c r="F26" s="682">
        <v>351</v>
      </c>
      <c r="G26" s="58">
        <v>241.56916724019268</v>
      </c>
      <c r="L26" s="597"/>
    </row>
    <row r="27" spans="1:12" s="593" customFormat="1" ht="14.25">
      <c r="A27" s="43"/>
      <c r="B27" s="2" t="s">
        <v>60</v>
      </c>
      <c r="C27" s="3" t="s">
        <v>42</v>
      </c>
      <c r="D27" s="682">
        <v>0</v>
      </c>
      <c r="E27" s="682">
        <v>0</v>
      </c>
      <c r="F27" s="682">
        <v>0</v>
      </c>
      <c r="G27" s="58">
        <v>0</v>
      </c>
      <c r="L27" s="597"/>
    </row>
    <row r="28" spans="1:12" s="593" customFormat="1" ht="28.5">
      <c r="A28" s="43"/>
      <c r="B28" s="2" t="s">
        <v>8</v>
      </c>
      <c r="C28" s="3" t="s">
        <v>42</v>
      </c>
      <c r="D28" s="682">
        <v>0</v>
      </c>
      <c r="E28" s="682">
        <v>24.2</v>
      </c>
      <c r="F28" s="682">
        <v>58.5</v>
      </c>
      <c r="G28" s="58">
        <v>241.73553719008268</v>
      </c>
      <c r="L28" s="597"/>
    </row>
    <row r="29" spans="1:12" s="593" customFormat="1" ht="14.25">
      <c r="A29" s="43"/>
      <c r="B29" s="9" t="s">
        <v>75</v>
      </c>
      <c r="C29" s="3" t="s">
        <v>40</v>
      </c>
      <c r="D29" s="682">
        <v>0</v>
      </c>
      <c r="E29" s="682">
        <v>20000</v>
      </c>
      <c r="F29" s="682">
        <v>30647</v>
      </c>
      <c r="G29" s="58">
        <v>153.235</v>
      </c>
      <c r="L29" s="677"/>
    </row>
    <row r="30" spans="1:12" s="593" customFormat="1" ht="14.25">
      <c r="A30" s="43"/>
      <c r="B30" s="13" t="s">
        <v>87</v>
      </c>
      <c r="C30" s="14"/>
      <c r="D30" s="682"/>
      <c r="E30" s="682"/>
      <c r="F30" s="682"/>
      <c r="G30" s="58"/>
      <c r="H30" s="567"/>
      <c r="I30" s="567"/>
      <c r="J30" s="567"/>
      <c r="K30" s="567"/>
      <c r="L30" s="674"/>
    </row>
    <row r="31" spans="1:12" s="593" customFormat="1" ht="14.25">
      <c r="A31" s="43">
        <v>18</v>
      </c>
      <c r="B31" s="59" t="s">
        <v>11</v>
      </c>
      <c r="C31" s="3" t="s">
        <v>42</v>
      </c>
      <c r="D31" s="682">
        <v>1.9</v>
      </c>
      <c r="E31" s="682">
        <v>1.95</v>
      </c>
      <c r="F31" s="682">
        <v>2.3</v>
      </c>
      <c r="G31" s="58">
        <v>117.94871794871796</v>
      </c>
      <c r="H31" s="567"/>
      <c r="I31" s="567"/>
      <c r="J31" s="567"/>
      <c r="K31" s="567"/>
      <c r="L31" s="674"/>
    </row>
    <row r="32" spans="1:12" s="593" customFormat="1" ht="14.25">
      <c r="A32" s="43">
        <v>19</v>
      </c>
      <c r="B32" s="59" t="s">
        <v>60</v>
      </c>
      <c r="C32" s="3" t="s">
        <v>42</v>
      </c>
      <c r="D32" s="682">
        <v>0</v>
      </c>
      <c r="E32" s="4">
        <v>0</v>
      </c>
      <c r="F32" s="682">
        <v>0</v>
      </c>
      <c r="G32" s="58">
        <v>0</v>
      </c>
      <c r="H32" s="567"/>
      <c r="I32" s="567"/>
      <c r="J32" s="567"/>
      <c r="K32" s="567"/>
      <c r="L32" s="674"/>
    </row>
    <row r="33" spans="1:12" s="593" customFormat="1" ht="28.5">
      <c r="A33" s="43">
        <v>20</v>
      </c>
      <c r="B33" s="59" t="s">
        <v>8</v>
      </c>
      <c r="C33" s="3" t="s">
        <v>43</v>
      </c>
      <c r="D33" s="211">
        <v>146.2</v>
      </c>
      <c r="E33" s="60">
        <v>162.5</v>
      </c>
      <c r="F33" s="211">
        <v>230</v>
      </c>
      <c r="G33" s="58">
        <v>141.53846153846155</v>
      </c>
      <c r="H33" s="567"/>
      <c r="I33" s="567"/>
      <c r="J33" s="567"/>
      <c r="K33" s="567"/>
      <c r="L33" s="674"/>
    </row>
    <row r="34" spans="1:12" s="593" customFormat="1" ht="14.25">
      <c r="A34" s="43">
        <v>21</v>
      </c>
      <c r="B34" s="61" t="s">
        <v>75</v>
      </c>
      <c r="C34" s="3" t="s">
        <v>40</v>
      </c>
      <c r="D34" s="62">
        <v>19599</v>
      </c>
      <c r="E34" s="4">
        <v>22800</v>
      </c>
      <c r="F34" s="62">
        <v>21161</v>
      </c>
      <c r="G34" s="58">
        <v>92.81140350877193</v>
      </c>
      <c r="H34" s="567"/>
      <c r="I34" s="567"/>
      <c r="J34" s="567"/>
      <c r="K34" s="567"/>
      <c r="L34" s="674"/>
    </row>
    <row r="35" spans="1:7" s="593" customFormat="1" ht="28.5">
      <c r="A35" s="43"/>
      <c r="B35" s="16" t="s">
        <v>61</v>
      </c>
      <c r="C35" s="14"/>
      <c r="D35" s="682"/>
      <c r="E35" s="682"/>
      <c r="F35" s="682"/>
      <c r="G35" s="58"/>
    </row>
    <row r="36" spans="1:12" s="593" customFormat="1" ht="14.25">
      <c r="A36" s="43">
        <v>22</v>
      </c>
      <c r="B36" s="2" t="s">
        <v>11</v>
      </c>
      <c r="C36" s="3" t="s">
        <v>42</v>
      </c>
      <c r="D36" s="682">
        <v>529.1</v>
      </c>
      <c r="E36" s="682">
        <v>540</v>
      </c>
      <c r="F36" s="682">
        <v>244.8</v>
      </c>
      <c r="G36" s="58">
        <v>45.333333333333336</v>
      </c>
      <c r="L36" s="626"/>
    </row>
    <row r="37" spans="1:12" s="593" customFormat="1" ht="14.25">
      <c r="A37" s="43">
        <v>23</v>
      </c>
      <c r="B37" s="2" t="s">
        <v>60</v>
      </c>
      <c r="C37" s="3" t="s">
        <v>42</v>
      </c>
      <c r="D37" s="682">
        <v>7.4</v>
      </c>
      <c r="E37" s="682">
        <v>16</v>
      </c>
      <c r="F37" s="682">
        <v>0</v>
      </c>
      <c r="G37" s="58">
        <v>0</v>
      </c>
      <c r="L37" s="597"/>
    </row>
    <row r="38" spans="1:12" s="593" customFormat="1" ht="28.5">
      <c r="A38" s="43">
        <v>24</v>
      </c>
      <c r="B38" s="2" t="s">
        <v>8</v>
      </c>
      <c r="C38" s="3" t="s">
        <v>43</v>
      </c>
      <c r="D38" s="682">
        <v>637</v>
      </c>
      <c r="E38" s="27">
        <v>648.6</v>
      </c>
      <c r="F38" s="682">
        <v>294</v>
      </c>
      <c r="G38" s="58">
        <v>45.328399629972246</v>
      </c>
      <c r="L38" s="597"/>
    </row>
    <row r="39" spans="1:7" s="593" customFormat="1" ht="14.25">
      <c r="A39" s="43">
        <v>25</v>
      </c>
      <c r="B39" s="9" t="s">
        <v>75</v>
      </c>
      <c r="C39" s="3" t="s">
        <v>40</v>
      </c>
      <c r="D39" s="682">
        <v>19780</v>
      </c>
      <c r="E39" s="55">
        <v>19780</v>
      </c>
      <c r="F39" s="55">
        <v>19780</v>
      </c>
      <c r="G39" s="58">
        <v>100</v>
      </c>
    </row>
    <row r="40" spans="1:12" s="593" customFormat="1" ht="28.5">
      <c r="A40" s="43"/>
      <c r="B40" s="12" t="s">
        <v>78</v>
      </c>
      <c r="C40" s="14"/>
      <c r="D40" s="682"/>
      <c r="E40" s="682"/>
      <c r="F40" s="682"/>
      <c r="G40" s="58"/>
      <c r="H40" s="567"/>
      <c r="I40" s="567"/>
      <c r="J40" s="567"/>
      <c r="K40" s="567"/>
      <c r="L40" s="674"/>
    </row>
    <row r="41" spans="1:12" s="593" customFormat="1" ht="14.25">
      <c r="A41" s="43">
        <v>26</v>
      </c>
      <c r="B41" s="2" t="s">
        <v>11</v>
      </c>
      <c r="C41" s="3" t="s">
        <v>42</v>
      </c>
      <c r="D41" s="682">
        <v>96.4</v>
      </c>
      <c r="E41" s="682">
        <v>98.3</v>
      </c>
      <c r="F41" s="682">
        <v>114.7</v>
      </c>
      <c r="G41" s="58">
        <v>116.68362156663277</v>
      </c>
      <c r="H41" s="567"/>
      <c r="I41" s="567"/>
      <c r="J41" s="567"/>
      <c r="K41" s="567"/>
      <c r="L41" s="674"/>
    </row>
    <row r="42" spans="1:12" s="593" customFormat="1" ht="14.25">
      <c r="A42" s="43">
        <v>27</v>
      </c>
      <c r="B42" s="2" t="s">
        <v>60</v>
      </c>
      <c r="C42" s="3" t="s">
        <v>42</v>
      </c>
      <c r="D42" s="682">
        <v>6.6</v>
      </c>
      <c r="E42" s="682">
        <v>8</v>
      </c>
      <c r="F42" s="682">
        <v>12.1</v>
      </c>
      <c r="G42" s="58">
        <v>151.25</v>
      </c>
      <c r="H42" s="567"/>
      <c r="I42" s="567"/>
      <c r="J42" s="567"/>
      <c r="K42" s="567"/>
      <c r="L42" s="674"/>
    </row>
    <row r="43" spans="1:12" s="593" customFormat="1" ht="28.5">
      <c r="A43" s="43">
        <v>28</v>
      </c>
      <c r="B43" s="2" t="s">
        <v>8</v>
      </c>
      <c r="C43" s="3" t="s">
        <v>43</v>
      </c>
      <c r="D43" s="56">
        <v>588</v>
      </c>
      <c r="E43" s="56">
        <v>585</v>
      </c>
      <c r="F43" s="56">
        <v>682</v>
      </c>
      <c r="G43" s="58">
        <v>116.5811965811966</v>
      </c>
      <c r="H43" s="567"/>
      <c r="I43" s="567"/>
      <c r="J43" s="567"/>
      <c r="K43" s="567"/>
      <c r="L43" s="674"/>
    </row>
    <row r="44" spans="1:12" s="593" customFormat="1" ht="14.25">
      <c r="A44" s="43">
        <v>29</v>
      </c>
      <c r="B44" s="9" t="s">
        <v>75</v>
      </c>
      <c r="C44" s="3" t="s">
        <v>40</v>
      </c>
      <c r="D44" s="55">
        <v>19500</v>
      </c>
      <c r="E44" s="55">
        <v>19519</v>
      </c>
      <c r="F44" s="55">
        <v>26500</v>
      </c>
      <c r="G44" s="58">
        <v>135.76515190327373</v>
      </c>
      <c r="L44" s="674"/>
    </row>
    <row r="45" spans="1:7" s="593" customFormat="1" ht="15.75">
      <c r="A45" s="43"/>
      <c r="B45" s="18" t="s">
        <v>12</v>
      </c>
      <c r="C45" s="14"/>
      <c r="D45" s="682"/>
      <c r="E45" s="682"/>
      <c r="F45" s="682"/>
      <c r="G45" s="58"/>
    </row>
    <row r="46" spans="1:7" s="593" customFormat="1" ht="14.25">
      <c r="A46" s="43">
        <v>30</v>
      </c>
      <c r="B46" s="9" t="s">
        <v>136</v>
      </c>
      <c r="C46" s="3" t="s">
        <v>42</v>
      </c>
      <c r="D46" s="682">
        <v>593.5</v>
      </c>
      <c r="E46" s="682">
        <v>600</v>
      </c>
      <c r="F46" s="682">
        <v>619.3</v>
      </c>
      <c r="G46" s="58">
        <v>103.21666666666667</v>
      </c>
    </row>
    <row r="47" spans="1:7" s="593" customFormat="1" ht="14.25">
      <c r="A47" s="43">
        <v>31</v>
      </c>
      <c r="B47" s="2" t="s">
        <v>60</v>
      </c>
      <c r="C47" s="3" t="s">
        <v>42</v>
      </c>
      <c r="D47" s="682">
        <v>30.4</v>
      </c>
      <c r="E47" s="682">
        <v>12</v>
      </c>
      <c r="F47" s="682">
        <v>63.2</v>
      </c>
      <c r="G47" s="58">
        <v>526.6666666666666</v>
      </c>
    </row>
    <row r="48" spans="1:7" s="593" customFormat="1" ht="28.5">
      <c r="A48" s="43">
        <v>32</v>
      </c>
      <c r="B48" s="9" t="s">
        <v>8</v>
      </c>
      <c r="C48" s="3" t="s">
        <v>43</v>
      </c>
      <c r="D48" s="568">
        <v>167.2</v>
      </c>
      <c r="E48" s="56">
        <v>166.6</v>
      </c>
      <c r="F48" s="568">
        <v>172</v>
      </c>
      <c r="G48" s="58">
        <v>103.24129651860746</v>
      </c>
    </row>
    <row r="49" spans="1:7" s="593" customFormat="1" ht="14.25">
      <c r="A49" s="43">
        <v>33</v>
      </c>
      <c r="B49" s="9" t="s">
        <v>9</v>
      </c>
      <c r="C49" s="3" t="s">
        <v>44</v>
      </c>
      <c r="D49" s="416">
        <v>3550</v>
      </c>
      <c r="E49" s="416">
        <v>3600</v>
      </c>
      <c r="F49" s="416">
        <v>3600</v>
      </c>
      <c r="G49" s="58">
        <v>100</v>
      </c>
    </row>
    <row r="50" spans="1:7" s="593" customFormat="1" ht="14.25">
      <c r="A50" s="43">
        <v>34</v>
      </c>
      <c r="B50" s="9" t="s">
        <v>13</v>
      </c>
      <c r="C50" s="3" t="s">
        <v>40</v>
      </c>
      <c r="D50" s="682">
        <v>17000</v>
      </c>
      <c r="E50" s="682">
        <v>18300</v>
      </c>
      <c r="F50" s="682">
        <v>18300</v>
      </c>
      <c r="G50" s="58">
        <v>100</v>
      </c>
    </row>
    <row r="51" spans="1:7" s="593" customFormat="1" ht="15.75">
      <c r="A51" s="45"/>
      <c r="B51" s="19" t="s">
        <v>18</v>
      </c>
      <c r="C51" s="14"/>
      <c r="D51" s="682"/>
      <c r="E51" s="682"/>
      <c r="F51" s="682"/>
      <c r="G51" s="58"/>
    </row>
    <row r="52" spans="1:7" s="593" customFormat="1" ht="14.25">
      <c r="A52" s="45">
        <v>35</v>
      </c>
      <c r="B52" s="2" t="s">
        <v>19</v>
      </c>
      <c r="C52" s="3" t="s">
        <v>44</v>
      </c>
      <c r="D52" s="682">
        <v>1170</v>
      </c>
      <c r="E52" s="682">
        <v>700</v>
      </c>
      <c r="F52" s="682">
        <v>658</v>
      </c>
      <c r="G52" s="58">
        <v>94</v>
      </c>
    </row>
    <row r="53" spans="1:12" s="593" customFormat="1" ht="14.25">
      <c r="A53" s="45">
        <v>36</v>
      </c>
      <c r="B53" s="2" t="s">
        <v>20</v>
      </c>
      <c r="C53" s="3" t="s">
        <v>39</v>
      </c>
      <c r="D53" s="58">
        <v>1.1</v>
      </c>
      <c r="E53" s="682">
        <v>1.9</v>
      </c>
      <c r="F53" s="58">
        <v>0.7</v>
      </c>
      <c r="G53" s="58">
        <v>36.84210526315789</v>
      </c>
      <c r="L53" s="597"/>
    </row>
    <row r="54" spans="1:12" s="593" customFormat="1" ht="14.25">
      <c r="A54" s="45">
        <v>37</v>
      </c>
      <c r="B54" s="2" t="s">
        <v>9</v>
      </c>
      <c r="C54" s="3" t="s">
        <v>44</v>
      </c>
      <c r="D54" s="58">
        <v>21</v>
      </c>
      <c r="E54" s="682">
        <v>21</v>
      </c>
      <c r="F54" s="58">
        <v>21</v>
      </c>
      <c r="G54" s="58">
        <v>100</v>
      </c>
      <c r="L54" s="597"/>
    </row>
    <row r="55" spans="1:12" s="593" customFormat="1" ht="14.25">
      <c r="A55" s="45">
        <v>38</v>
      </c>
      <c r="B55" s="2" t="s">
        <v>60</v>
      </c>
      <c r="C55" s="3" t="s">
        <v>39</v>
      </c>
      <c r="D55" s="58">
        <v>3.2</v>
      </c>
      <c r="E55" s="58">
        <v>1.3</v>
      </c>
      <c r="F55" s="58">
        <v>0.7</v>
      </c>
      <c r="G55" s="58">
        <v>53.84615384615385</v>
      </c>
      <c r="L55" s="597"/>
    </row>
    <row r="56" spans="1:12" s="593" customFormat="1" ht="14.25">
      <c r="A56" s="45">
        <v>39</v>
      </c>
      <c r="B56" s="9" t="s">
        <v>75</v>
      </c>
      <c r="C56" s="3" t="s">
        <v>40</v>
      </c>
      <c r="D56" s="682">
        <v>17185</v>
      </c>
      <c r="E56" s="682">
        <v>18195</v>
      </c>
      <c r="F56" s="682">
        <v>18925</v>
      </c>
      <c r="G56" s="58">
        <v>104.01209123385546</v>
      </c>
      <c r="L56" s="597"/>
    </row>
    <row r="57" spans="1:12" s="593" customFormat="1" ht="30.75">
      <c r="A57" s="34"/>
      <c r="B57" s="18" t="s">
        <v>21</v>
      </c>
      <c r="C57" s="3"/>
      <c r="D57" s="80"/>
      <c r="E57" s="80"/>
      <c r="F57" s="80"/>
      <c r="G57" s="58"/>
      <c r="L57" s="597"/>
    </row>
    <row r="58" spans="1:12" s="593" customFormat="1" ht="14.25">
      <c r="A58" s="34">
        <v>40</v>
      </c>
      <c r="B58" s="2" t="s">
        <v>22</v>
      </c>
      <c r="C58" s="3" t="s">
        <v>42</v>
      </c>
      <c r="D58" s="682">
        <v>915.8</v>
      </c>
      <c r="E58" s="682">
        <v>915.8</v>
      </c>
      <c r="F58" s="682">
        <v>932.5</v>
      </c>
      <c r="G58" s="58">
        <v>101.82354225813496</v>
      </c>
      <c r="L58" s="597"/>
    </row>
    <row r="59" spans="1:12" s="593" customFormat="1" ht="14.25">
      <c r="A59" s="45">
        <v>41</v>
      </c>
      <c r="B59" s="2" t="s">
        <v>23</v>
      </c>
      <c r="C59" s="3" t="s">
        <v>42</v>
      </c>
      <c r="D59" s="682">
        <v>217.9</v>
      </c>
      <c r="E59" s="682">
        <v>217.9</v>
      </c>
      <c r="F59" s="682">
        <v>235.6</v>
      </c>
      <c r="G59" s="58">
        <v>108.12299219825607</v>
      </c>
      <c r="L59" s="597"/>
    </row>
    <row r="60" spans="1:7" s="593" customFormat="1" ht="14.25">
      <c r="A60" s="45">
        <v>42</v>
      </c>
      <c r="B60" s="2" t="s">
        <v>24</v>
      </c>
      <c r="C60" s="3" t="s">
        <v>42</v>
      </c>
      <c r="D60" s="682">
        <v>33.5</v>
      </c>
      <c r="E60" s="682">
        <v>33.5</v>
      </c>
      <c r="F60" s="682">
        <v>24.6</v>
      </c>
      <c r="G60" s="58">
        <v>73.43283582089552</v>
      </c>
    </row>
    <row r="61" spans="1:12" s="593" customFormat="1" ht="14.25">
      <c r="A61" s="45">
        <v>43</v>
      </c>
      <c r="B61" s="2" t="s">
        <v>9</v>
      </c>
      <c r="C61" s="3" t="s">
        <v>44</v>
      </c>
      <c r="D61" s="682">
        <v>1170</v>
      </c>
      <c r="E61" s="20">
        <v>1170</v>
      </c>
      <c r="F61" s="682">
        <v>1170</v>
      </c>
      <c r="G61" s="58">
        <v>100</v>
      </c>
      <c r="L61" s="637"/>
    </row>
    <row r="62" spans="1:7" s="593" customFormat="1" ht="14.25">
      <c r="A62" s="45">
        <v>44</v>
      </c>
      <c r="B62" s="2" t="s">
        <v>16</v>
      </c>
      <c r="C62" s="3" t="s">
        <v>40</v>
      </c>
      <c r="D62" s="682">
        <v>16920</v>
      </c>
      <c r="E62" s="20">
        <v>18195</v>
      </c>
      <c r="F62" s="682">
        <v>18200</v>
      </c>
      <c r="G62" s="58">
        <v>100.02748007694422</v>
      </c>
    </row>
    <row r="63" spans="1:7" s="593" customFormat="1" ht="15.75">
      <c r="A63" s="45"/>
      <c r="B63" s="21" t="s">
        <v>25</v>
      </c>
      <c r="C63" s="14"/>
      <c r="D63" s="682"/>
      <c r="E63" s="682"/>
      <c r="F63" s="682"/>
      <c r="G63" s="58"/>
    </row>
    <row r="64" spans="1:12" s="593" customFormat="1" ht="57">
      <c r="A64" s="45">
        <v>45</v>
      </c>
      <c r="B64" s="9" t="s">
        <v>86</v>
      </c>
      <c r="C64" s="3" t="s">
        <v>42</v>
      </c>
      <c r="D64" s="4">
        <v>1294.1</v>
      </c>
      <c r="E64" s="4">
        <v>1294.1</v>
      </c>
      <c r="F64" s="4">
        <v>1022.1</v>
      </c>
      <c r="G64" s="569">
        <v>78.98153156633954</v>
      </c>
      <c r="L64" s="639"/>
    </row>
    <row r="65" spans="1:7" s="593" customFormat="1" ht="14.25">
      <c r="A65" s="45">
        <v>46</v>
      </c>
      <c r="B65" s="9" t="s">
        <v>26</v>
      </c>
      <c r="C65" s="3" t="s">
        <v>50</v>
      </c>
      <c r="D65" s="20">
        <v>70</v>
      </c>
      <c r="E65" s="20">
        <v>60</v>
      </c>
      <c r="F65" s="20">
        <v>60</v>
      </c>
      <c r="G65" s="58">
        <v>100</v>
      </c>
    </row>
    <row r="66" spans="1:7" s="593" customFormat="1" ht="85.5">
      <c r="A66" s="45">
        <v>47</v>
      </c>
      <c r="B66" s="9" t="s">
        <v>89</v>
      </c>
      <c r="C66" s="3" t="s">
        <v>38</v>
      </c>
      <c r="D66" s="682">
        <v>15</v>
      </c>
      <c r="E66" s="682">
        <v>15</v>
      </c>
      <c r="F66" s="682">
        <v>15</v>
      </c>
      <c r="G66" s="58">
        <v>100</v>
      </c>
    </row>
    <row r="67" spans="1:7" s="593" customFormat="1" ht="28.5">
      <c r="A67" s="45">
        <v>48</v>
      </c>
      <c r="B67" s="9" t="s">
        <v>58</v>
      </c>
      <c r="C67" s="3" t="s">
        <v>44</v>
      </c>
      <c r="D67" s="20">
        <v>452</v>
      </c>
      <c r="E67" s="20">
        <v>452</v>
      </c>
      <c r="F67" s="20">
        <v>452</v>
      </c>
      <c r="G67" s="58">
        <v>100</v>
      </c>
    </row>
    <row r="68" spans="1:7" s="593" customFormat="1" ht="14.25">
      <c r="A68" s="45">
        <v>49</v>
      </c>
      <c r="B68" s="9" t="s">
        <v>16</v>
      </c>
      <c r="C68" s="3" t="s">
        <v>40</v>
      </c>
      <c r="D68" s="682">
        <v>16920</v>
      </c>
      <c r="E68" s="682">
        <v>18195</v>
      </c>
      <c r="F68" s="682">
        <v>18200</v>
      </c>
      <c r="G68" s="58">
        <v>100.02748007694422</v>
      </c>
    </row>
    <row r="69" spans="1:7" s="593" customFormat="1" ht="30.75">
      <c r="A69" s="45"/>
      <c r="B69" s="21" t="s">
        <v>33</v>
      </c>
      <c r="C69" s="14"/>
      <c r="D69" s="682"/>
      <c r="E69" s="682"/>
      <c r="F69" s="682"/>
      <c r="G69" s="58"/>
    </row>
    <row r="70" spans="1:15" s="593" customFormat="1" ht="42.75">
      <c r="A70" s="45">
        <v>50</v>
      </c>
      <c r="B70" s="2" t="s">
        <v>79</v>
      </c>
      <c r="C70" s="3" t="s">
        <v>49</v>
      </c>
      <c r="D70" s="682">
        <v>5845.2</v>
      </c>
      <c r="E70" s="682">
        <v>5000</v>
      </c>
      <c r="F70" s="682">
        <v>6208.5</v>
      </c>
      <c r="G70" s="58">
        <v>124.17</v>
      </c>
      <c r="L70" s="640"/>
      <c r="M70" s="640"/>
      <c r="N70" s="640"/>
      <c r="O70" s="641"/>
    </row>
    <row r="71" spans="1:15" s="593" customFormat="1" ht="14.25">
      <c r="A71" s="45" t="s">
        <v>189</v>
      </c>
      <c r="B71" s="2" t="s">
        <v>202</v>
      </c>
      <c r="C71" s="3" t="s">
        <v>49</v>
      </c>
      <c r="D71" s="80">
        <v>1928.1</v>
      </c>
      <c r="E71" s="65">
        <v>1600</v>
      </c>
      <c r="F71" s="80"/>
      <c r="G71" s="58">
        <v>0</v>
      </c>
      <c r="L71" s="640"/>
      <c r="M71" s="640"/>
      <c r="N71" s="640"/>
      <c r="O71" s="641"/>
    </row>
    <row r="72" spans="1:15" s="593" customFormat="1" ht="14.25">
      <c r="A72" s="45">
        <v>51</v>
      </c>
      <c r="B72" s="2" t="s">
        <v>90</v>
      </c>
      <c r="C72" s="3" t="s">
        <v>50</v>
      </c>
      <c r="D72" s="80">
        <v>146</v>
      </c>
      <c r="E72" s="65">
        <v>120</v>
      </c>
      <c r="F72" s="80">
        <v>111</v>
      </c>
      <c r="G72" s="58">
        <v>92.5</v>
      </c>
      <c r="L72" s="640"/>
      <c r="M72" s="640"/>
      <c r="N72" s="640"/>
      <c r="O72" s="641"/>
    </row>
    <row r="73" spans="1:15" s="593" customFormat="1" ht="57">
      <c r="A73" s="45">
        <v>52</v>
      </c>
      <c r="B73" s="2" t="s">
        <v>94</v>
      </c>
      <c r="C73" s="3" t="s">
        <v>38</v>
      </c>
      <c r="D73" s="80">
        <v>40.5</v>
      </c>
      <c r="E73" s="158">
        <v>42.5</v>
      </c>
      <c r="F73" s="80">
        <v>40.7</v>
      </c>
      <c r="G73" s="58">
        <v>95.76470588235296</v>
      </c>
      <c r="L73" s="640"/>
      <c r="M73" s="640"/>
      <c r="N73" s="640"/>
      <c r="O73" s="641"/>
    </row>
    <row r="74" spans="1:15" s="593" customFormat="1" ht="57">
      <c r="A74" s="45">
        <v>53</v>
      </c>
      <c r="B74" s="2" t="s">
        <v>93</v>
      </c>
      <c r="C74" s="3" t="s">
        <v>38</v>
      </c>
      <c r="D74" s="80">
        <v>95.9</v>
      </c>
      <c r="E74" s="158">
        <v>97.8</v>
      </c>
      <c r="F74" s="80">
        <v>96.8</v>
      </c>
      <c r="G74" s="58">
        <v>98.97750511247445</v>
      </c>
      <c r="L74" s="640"/>
      <c r="M74" s="640"/>
      <c r="N74" s="640"/>
      <c r="O74" s="641"/>
    </row>
    <row r="75" spans="1:15" s="593" customFormat="1" ht="76.5">
      <c r="A75" s="45">
        <v>54</v>
      </c>
      <c r="B75" s="2" t="s">
        <v>91</v>
      </c>
      <c r="C75" s="64" t="s">
        <v>92</v>
      </c>
      <c r="D75" s="682">
        <v>94.2</v>
      </c>
      <c r="E75" s="682">
        <v>82.2</v>
      </c>
      <c r="F75" s="682">
        <v>76</v>
      </c>
      <c r="G75" s="58">
        <v>92.45742092457421</v>
      </c>
      <c r="L75" s="640"/>
      <c r="M75" s="640"/>
      <c r="N75" s="640"/>
      <c r="O75" s="641"/>
    </row>
    <row r="76" spans="1:7" s="593" customFormat="1" ht="15.75">
      <c r="A76" s="34"/>
      <c r="B76" s="8" t="s">
        <v>69</v>
      </c>
      <c r="C76" s="3"/>
      <c r="D76" s="80"/>
      <c r="E76" s="80"/>
      <c r="F76" s="80"/>
      <c r="G76" s="58"/>
    </row>
    <row r="77" spans="1:7" s="593" customFormat="1" ht="46.5">
      <c r="A77" s="34">
        <v>55</v>
      </c>
      <c r="B77" s="35" t="s">
        <v>95</v>
      </c>
      <c r="C77" s="3" t="s">
        <v>44</v>
      </c>
      <c r="D77" s="682">
        <v>1</v>
      </c>
      <c r="E77" s="682">
        <v>4</v>
      </c>
      <c r="F77" s="682">
        <v>5</v>
      </c>
      <c r="G77" s="58">
        <v>125</v>
      </c>
    </row>
    <row r="78" spans="1:7" s="593" customFormat="1" ht="109.5">
      <c r="A78" s="34">
        <v>56</v>
      </c>
      <c r="B78" s="35" t="s">
        <v>97</v>
      </c>
      <c r="C78" s="28" t="s">
        <v>38</v>
      </c>
      <c r="D78" s="682">
        <v>1.32</v>
      </c>
      <c r="E78" s="682">
        <v>2.2</v>
      </c>
      <c r="F78" s="682">
        <v>0.51</v>
      </c>
      <c r="G78" s="58">
        <v>23.18181818181818</v>
      </c>
    </row>
    <row r="79" spans="1:7" s="593" customFormat="1" ht="62.25">
      <c r="A79" s="34">
        <v>57</v>
      </c>
      <c r="B79" s="35" t="s">
        <v>96</v>
      </c>
      <c r="C79" s="28" t="s">
        <v>38</v>
      </c>
      <c r="D79" s="682">
        <v>7</v>
      </c>
      <c r="E79" s="682">
        <v>7.5</v>
      </c>
      <c r="F79" s="682">
        <v>7.5</v>
      </c>
      <c r="G79" s="58">
        <v>100</v>
      </c>
    </row>
    <row r="80" spans="1:7" s="593" customFormat="1" ht="93.75">
      <c r="A80" s="34">
        <v>58</v>
      </c>
      <c r="B80" s="35" t="s">
        <v>70</v>
      </c>
      <c r="C80" s="28" t="s">
        <v>98</v>
      </c>
      <c r="D80" s="682">
        <v>165</v>
      </c>
      <c r="E80" s="127">
        <v>170</v>
      </c>
      <c r="F80" s="682">
        <v>146</v>
      </c>
      <c r="G80" s="58">
        <v>85.88235294117646</v>
      </c>
    </row>
    <row r="81" spans="1:7" s="593" customFormat="1" ht="78">
      <c r="A81" s="34">
        <v>59</v>
      </c>
      <c r="B81" s="35" t="s">
        <v>99</v>
      </c>
      <c r="C81" s="28" t="s">
        <v>38</v>
      </c>
      <c r="D81" s="682">
        <v>15.3</v>
      </c>
      <c r="E81" s="682">
        <v>15</v>
      </c>
      <c r="F81" s="682">
        <v>15</v>
      </c>
      <c r="G81" s="58">
        <v>100</v>
      </c>
    </row>
    <row r="82" spans="1:7" s="593" customFormat="1" ht="83.25" customHeight="1">
      <c r="A82" s="34">
        <v>60</v>
      </c>
      <c r="B82" s="35" t="s">
        <v>100</v>
      </c>
      <c r="C82" s="28" t="s">
        <v>38</v>
      </c>
      <c r="D82" s="682">
        <v>0.32</v>
      </c>
      <c r="E82" s="682">
        <v>2</v>
      </c>
      <c r="F82" s="682">
        <v>0</v>
      </c>
      <c r="G82" s="58">
        <v>0</v>
      </c>
    </row>
    <row r="83" spans="1:12" s="593" customFormat="1" ht="65.25" customHeight="1">
      <c r="A83" s="34">
        <v>61</v>
      </c>
      <c r="B83" s="35" t="s">
        <v>101</v>
      </c>
      <c r="C83" s="28" t="s">
        <v>38</v>
      </c>
      <c r="D83" s="682">
        <v>32.9</v>
      </c>
      <c r="E83" s="682">
        <v>30.5</v>
      </c>
      <c r="F83" s="682">
        <v>0</v>
      </c>
      <c r="G83" s="58">
        <v>0</v>
      </c>
      <c r="L83" s="651"/>
    </row>
    <row r="84" spans="1:7" s="593" customFormat="1" ht="15.75">
      <c r="A84" s="45"/>
      <c r="B84" s="18" t="s">
        <v>57</v>
      </c>
      <c r="C84" s="3"/>
      <c r="D84" s="15"/>
      <c r="E84" s="15"/>
      <c r="F84" s="15"/>
      <c r="G84" s="58" t="s">
        <v>135</v>
      </c>
    </row>
    <row r="85" spans="1:7" s="593" customFormat="1" ht="14.25">
      <c r="A85" s="45">
        <v>62</v>
      </c>
      <c r="B85" s="2" t="s">
        <v>23</v>
      </c>
      <c r="C85" s="3" t="s">
        <v>43</v>
      </c>
      <c r="D85" s="682">
        <v>797.8</v>
      </c>
      <c r="E85" s="682">
        <v>430</v>
      </c>
      <c r="F85" s="682">
        <v>333</v>
      </c>
      <c r="G85" s="58">
        <v>77.44186046511628</v>
      </c>
    </row>
    <row r="86" spans="1:7" s="593" customFormat="1" ht="15.75">
      <c r="A86" s="45">
        <v>63</v>
      </c>
      <c r="B86" s="2" t="s">
        <v>9</v>
      </c>
      <c r="C86" s="3" t="s">
        <v>44</v>
      </c>
      <c r="D86" s="682">
        <v>167</v>
      </c>
      <c r="E86" s="127">
        <v>195</v>
      </c>
      <c r="F86" s="682">
        <v>162</v>
      </c>
      <c r="G86" s="58">
        <v>83.07692307692308</v>
      </c>
    </row>
    <row r="87" spans="1:12" s="593" customFormat="1" ht="15.75">
      <c r="A87" s="45">
        <v>64</v>
      </c>
      <c r="B87" s="2" t="s">
        <v>16</v>
      </c>
      <c r="C87" s="3" t="s">
        <v>40</v>
      </c>
      <c r="D87" s="682">
        <v>25496.1</v>
      </c>
      <c r="E87" s="127">
        <v>22800</v>
      </c>
      <c r="F87" s="682">
        <v>22965</v>
      </c>
      <c r="G87" s="58">
        <v>100.72368421052632</v>
      </c>
      <c r="H87" s="636">
        <v>11585</v>
      </c>
      <c r="L87" s="597"/>
    </row>
    <row r="88" spans="1:12" s="593" customFormat="1" ht="28.5">
      <c r="A88" s="45">
        <v>65</v>
      </c>
      <c r="B88" s="69" t="s">
        <v>137</v>
      </c>
      <c r="C88" s="438" t="s">
        <v>138</v>
      </c>
      <c r="D88" s="682">
        <v>89</v>
      </c>
      <c r="E88" s="127">
        <v>94.5</v>
      </c>
      <c r="F88" s="682">
        <v>94.5</v>
      </c>
      <c r="G88" s="58">
        <v>100</v>
      </c>
      <c r="H88" s="640"/>
      <c r="L88" s="597"/>
    </row>
    <row r="89" spans="1:12" s="593" customFormat="1" ht="15.75">
      <c r="A89" s="45">
        <v>66</v>
      </c>
      <c r="B89" s="69" t="s">
        <v>139</v>
      </c>
      <c r="C89" s="452"/>
      <c r="D89" s="682">
        <v>100</v>
      </c>
      <c r="E89" s="127">
        <v>100</v>
      </c>
      <c r="F89" s="682">
        <v>100</v>
      </c>
      <c r="G89" s="58">
        <v>100</v>
      </c>
      <c r="H89" s="640"/>
      <c r="L89" s="597"/>
    </row>
    <row r="90" spans="1:14" s="593" customFormat="1" ht="71.25">
      <c r="A90" s="45">
        <v>67</v>
      </c>
      <c r="B90" s="66" t="s">
        <v>81</v>
      </c>
      <c r="C90" s="14" t="s">
        <v>38</v>
      </c>
      <c r="D90" s="682">
        <v>193.6</v>
      </c>
      <c r="E90" s="682">
        <v>90</v>
      </c>
      <c r="F90" s="682">
        <v>76.3</v>
      </c>
      <c r="G90" s="58">
        <v>84.77777777777777</v>
      </c>
      <c r="N90" s="593" t="s">
        <v>135</v>
      </c>
    </row>
    <row r="91" spans="1:7" s="593" customFormat="1" ht="15.75">
      <c r="A91" s="45"/>
      <c r="B91" s="21" t="s">
        <v>56</v>
      </c>
      <c r="C91" s="14"/>
      <c r="D91" s="682"/>
      <c r="E91" s="127"/>
      <c r="F91" s="682"/>
      <c r="G91" s="58"/>
    </row>
    <row r="92" spans="1:7" s="593" customFormat="1" ht="42.75">
      <c r="A92" s="45">
        <v>68</v>
      </c>
      <c r="B92" s="9" t="s">
        <v>102</v>
      </c>
      <c r="C92" s="67" t="s">
        <v>38</v>
      </c>
      <c r="D92" s="20">
        <v>69.3</v>
      </c>
      <c r="E92" s="20">
        <v>75</v>
      </c>
      <c r="F92" s="20">
        <v>75</v>
      </c>
      <c r="G92" s="58">
        <v>100</v>
      </c>
    </row>
    <row r="93" spans="1:7" s="593" customFormat="1" ht="52.5" customHeight="1">
      <c r="A93" s="45">
        <v>69</v>
      </c>
      <c r="B93" s="35" t="s">
        <v>103</v>
      </c>
      <c r="C93" s="28" t="s">
        <v>38</v>
      </c>
      <c r="D93" s="20">
        <v>49.3</v>
      </c>
      <c r="E93" s="20">
        <v>65</v>
      </c>
      <c r="F93" s="20">
        <v>89</v>
      </c>
      <c r="G93" s="58">
        <v>136.92307692307693</v>
      </c>
    </row>
    <row r="94" spans="1:7" s="593" customFormat="1" ht="57">
      <c r="A94" s="45">
        <v>70</v>
      </c>
      <c r="B94" s="9" t="s">
        <v>71</v>
      </c>
      <c r="C94" s="67" t="s">
        <v>38</v>
      </c>
      <c r="D94" s="682">
        <v>94</v>
      </c>
      <c r="E94" s="682">
        <v>94</v>
      </c>
      <c r="F94" s="682">
        <v>0</v>
      </c>
      <c r="G94" s="58">
        <v>0</v>
      </c>
    </row>
    <row r="95" spans="1:7" s="593" customFormat="1" ht="42.75">
      <c r="A95" s="45">
        <v>71</v>
      </c>
      <c r="B95" s="2" t="s">
        <v>80</v>
      </c>
      <c r="C95" s="3" t="s">
        <v>40</v>
      </c>
      <c r="D95" s="682">
        <v>33231</v>
      </c>
      <c r="E95" s="682">
        <v>29211</v>
      </c>
      <c r="F95" s="682">
        <v>30264</v>
      </c>
      <c r="G95" s="58">
        <v>103.60480640854473</v>
      </c>
    </row>
    <row r="96" spans="1:7" s="593" customFormat="1" ht="15.75">
      <c r="A96" s="45"/>
      <c r="B96" s="18" t="s">
        <v>29</v>
      </c>
      <c r="C96" s="3"/>
      <c r="D96" s="682"/>
      <c r="E96" s="682"/>
      <c r="F96" s="682"/>
      <c r="G96" s="58"/>
    </row>
    <row r="97" spans="1:7" s="593" customFormat="1" ht="28.5">
      <c r="A97" s="45">
        <v>72</v>
      </c>
      <c r="B97" s="2" t="s">
        <v>55</v>
      </c>
      <c r="C97" s="425" t="s">
        <v>44</v>
      </c>
      <c r="D97" s="682">
        <v>24.1</v>
      </c>
      <c r="E97" s="682">
        <v>0</v>
      </c>
      <c r="F97" s="682">
        <v>0</v>
      </c>
      <c r="G97" s="58">
        <v>124.1</v>
      </c>
    </row>
    <row r="98" spans="1:7" s="593" customFormat="1" ht="28.5">
      <c r="A98" s="45">
        <v>73</v>
      </c>
      <c r="B98" s="2" t="s">
        <v>30</v>
      </c>
      <c r="C98" s="440"/>
      <c r="D98" s="682">
        <v>0</v>
      </c>
      <c r="E98" s="682">
        <v>0</v>
      </c>
      <c r="F98" s="682">
        <v>0</v>
      </c>
      <c r="G98" s="58">
        <v>0</v>
      </c>
    </row>
    <row r="99" spans="1:7" s="593" customFormat="1" ht="45.75" customHeight="1" thickBot="1">
      <c r="A99" s="45">
        <v>74</v>
      </c>
      <c r="B99" s="35" t="s">
        <v>104</v>
      </c>
      <c r="C99" s="441"/>
      <c r="D99" s="682">
        <v>177.6</v>
      </c>
      <c r="E99" s="682">
        <v>200</v>
      </c>
      <c r="F99" s="682">
        <v>161.4</v>
      </c>
      <c r="G99" s="58">
        <v>80.7</v>
      </c>
    </row>
    <row r="100" spans="1:7" s="593" customFormat="1" ht="51" customHeight="1">
      <c r="A100" s="45">
        <v>75</v>
      </c>
      <c r="B100" s="35" t="s">
        <v>140</v>
      </c>
      <c r="C100" s="219"/>
      <c r="D100" s="20">
        <v>65.3</v>
      </c>
      <c r="E100" s="20">
        <v>66.3</v>
      </c>
      <c r="F100" s="20">
        <v>67.4</v>
      </c>
      <c r="G100" s="58">
        <v>101.65912518853698</v>
      </c>
    </row>
    <row r="101" spans="1:8" s="593" customFormat="1" ht="14.25">
      <c r="A101" s="45">
        <v>76</v>
      </c>
      <c r="B101" s="9" t="s">
        <v>75</v>
      </c>
      <c r="C101" s="3" t="s">
        <v>40</v>
      </c>
      <c r="D101" s="20">
        <v>33588.1</v>
      </c>
      <c r="E101" s="20">
        <v>32721</v>
      </c>
      <c r="F101" s="20">
        <v>36285</v>
      </c>
      <c r="G101" s="58">
        <v>110.89208765013294</v>
      </c>
      <c r="H101" s="581">
        <v>24680</v>
      </c>
    </row>
    <row r="102" spans="1:7" s="593" customFormat="1" ht="15.75">
      <c r="A102" s="45"/>
      <c r="B102" s="18" t="s">
        <v>31</v>
      </c>
      <c r="C102" s="14"/>
      <c r="D102" s="682"/>
      <c r="E102" s="682"/>
      <c r="F102" s="682"/>
      <c r="G102" s="58"/>
    </row>
    <row r="103" spans="1:12" s="593" customFormat="1" ht="42.75">
      <c r="A103" s="45">
        <v>77</v>
      </c>
      <c r="B103" s="68" t="s">
        <v>76</v>
      </c>
      <c r="C103" s="3" t="s">
        <v>38</v>
      </c>
      <c r="D103" s="27">
        <v>34</v>
      </c>
      <c r="E103" s="27">
        <v>35</v>
      </c>
      <c r="F103" s="27">
        <v>35</v>
      </c>
      <c r="G103" s="58">
        <v>100</v>
      </c>
      <c r="L103" s="658"/>
    </row>
    <row r="104" spans="1:12" s="593" customFormat="1" ht="71.25">
      <c r="A104" s="45">
        <v>78</v>
      </c>
      <c r="B104" s="68" t="s">
        <v>141</v>
      </c>
      <c r="C104" s="3" t="s">
        <v>38</v>
      </c>
      <c r="D104" s="27">
        <v>5</v>
      </c>
      <c r="E104" s="27">
        <v>56</v>
      </c>
      <c r="F104" s="27">
        <v>10.5</v>
      </c>
      <c r="G104" s="58">
        <v>18.75</v>
      </c>
      <c r="L104" s="658"/>
    </row>
    <row r="105" spans="1:12" s="593" customFormat="1" ht="15.75">
      <c r="A105" s="45" t="s">
        <v>203</v>
      </c>
      <c r="B105" s="68" t="s">
        <v>142</v>
      </c>
      <c r="C105" s="3" t="s">
        <v>38</v>
      </c>
      <c r="D105" s="27">
        <v>25</v>
      </c>
      <c r="E105" s="55">
        <v>70.8</v>
      </c>
      <c r="F105" s="27">
        <v>20</v>
      </c>
      <c r="G105" s="58">
        <v>28.24858757062147</v>
      </c>
      <c r="L105" s="658"/>
    </row>
    <row r="106" spans="1:12" s="593" customFormat="1" ht="15.75">
      <c r="A106" s="45">
        <v>79</v>
      </c>
      <c r="B106" s="68" t="s">
        <v>143</v>
      </c>
      <c r="C106" s="3" t="s">
        <v>46</v>
      </c>
      <c r="D106" s="27">
        <v>43.5</v>
      </c>
      <c r="E106" s="27">
        <v>53.3</v>
      </c>
      <c r="F106" s="27">
        <v>43.5</v>
      </c>
      <c r="G106" s="58">
        <v>81.61350844277673</v>
      </c>
      <c r="L106" s="658"/>
    </row>
    <row r="107" spans="1:12" s="593" customFormat="1" ht="28.5">
      <c r="A107" s="45">
        <v>80</v>
      </c>
      <c r="B107" s="68" t="s">
        <v>144</v>
      </c>
      <c r="C107" s="3" t="s">
        <v>46</v>
      </c>
      <c r="D107" s="27">
        <v>36.7</v>
      </c>
      <c r="E107" s="27">
        <v>36.7</v>
      </c>
      <c r="F107" s="27">
        <v>36.7</v>
      </c>
      <c r="G107" s="58">
        <v>100</v>
      </c>
      <c r="L107" s="658"/>
    </row>
    <row r="108" spans="1:12" s="593" customFormat="1" ht="15.75">
      <c r="A108" s="45">
        <v>81</v>
      </c>
      <c r="B108" s="2" t="s">
        <v>23</v>
      </c>
      <c r="C108" s="3" t="s">
        <v>43</v>
      </c>
      <c r="D108" s="27">
        <v>0</v>
      </c>
      <c r="E108" s="27">
        <v>73</v>
      </c>
      <c r="F108" s="27">
        <v>0</v>
      </c>
      <c r="G108" s="58">
        <v>0</v>
      </c>
      <c r="L108" s="658"/>
    </row>
    <row r="109" spans="1:12" s="593" customFormat="1" ht="15.75">
      <c r="A109" s="45">
        <v>80</v>
      </c>
      <c r="B109" s="2" t="s">
        <v>9</v>
      </c>
      <c r="C109" s="3" t="s">
        <v>44</v>
      </c>
      <c r="D109" s="27">
        <v>73</v>
      </c>
      <c r="E109" s="4">
        <v>73</v>
      </c>
      <c r="F109" s="27">
        <v>73</v>
      </c>
      <c r="G109" s="58">
        <v>100</v>
      </c>
      <c r="L109" s="658"/>
    </row>
    <row r="110" spans="1:7" s="593" customFormat="1" ht="14.25">
      <c r="A110" s="45">
        <v>81</v>
      </c>
      <c r="B110" s="69" t="s">
        <v>16</v>
      </c>
      <c r="C110" s="14" t="s">
        <v>40</v>
      </c>
      <c r="D110" s="682">
        <v>17500</v>
      </c>
      <c r="E110" s="682">
        <v>18200</v>
      </c>
      <c r="F110" s="682">
        <v>18200</v>
      </c>
      <c r="G110" s="58">
        <v>100</v>
      </c>
    </row>
    <row r="111" spans="1:7" s="593" customFormat="1" ht="15.75">
      <c r="A111" s="45"/>
      <c r="B111" s="18" t="s">
        <v>27</v>
      </c>
      <c r="C111" s="3"/>
      <c r="D111" s="682"/>
      <c r="E111" s="15"/>
      <c r="F111" s="682"/>
      <c r="G111" s="58"/>
    </row>
    <row r="112" spans="1:12" s="593" customFormat="1" ht="60.75" customHeight="1">
      <c r="A112" s="45">
        <v>82</v>
      </c>
      <c r="B112" s="28" t="s">
        <v>88</v>
      </c>
      <c r="C112" s="3"/>
      <c r="D112" s="17">
        <v>4.2</v>
      </c>
      <c r="E112" s="4">
        <v>4.8</v>
      </c>
      <c r="F112" s="17">
        <v>3.1</v>
      </c>
      <c r="G112" s="569">
        <v>64.58333333333334</v>
      </c>
      <c r="H112" s="666">
        <v>4.8</v>
      </c>
      <c r="I112" s="666">
        <v>4.8</v>
      </c>
      <c r="J112" s="666">
        <v>4.8</v>
      </c>
      <c r="K112" s="537">
        <v>4.8</v>
      </c>
      <c r="L112" s="658"/>
    </row>
    <row r="113" spans="1:12" s="593" customFormat="1" ht="15.75">
      <c r="A113" s="45">
        <v>83</v>
      </c>
      <c r="B113" s="570" t="s">
        <v>23</v>
      </c>
      <c r="C113" s="3" t="s">
        <v>42</v>
      </c>
      <c r="D113" s="4">
        <v>4.8</v>
      </c>
      <c r="E113" s="4">
        <v>3.5</v>
      </c>
      <c r="F113" s="4">
        <v>3.8</v>
      </c>
      <c r="G113" s="569">
        <v>108.57142857142857</v>
      </c>
      <c r="L113" s="658"/>
    </row>
    <row r="114" spans="1:12" s="593" customFormat="1" ht="71.25">
      <c r="A114" s="45">
        <v>84</v>
      </c>
      <c r="B114" s="570" t="s">
        <v>118</v>
      </c>
      <c r="C114" s="3" t="s">
        <v>38</v>
      </c>
      <c r="D114" s="4">
        <v>0.5</v>
      </c>
      <c r="E114" s="4">
        <v>0.3</v>
      </c>
      <c r="F114" s="4">
        <v>0.3</v>
      </c>
      <c r="G114" s="569">
        <v>100</v>
      </c>
      <c r="L114" s="658"/>
    </row>
    <row r="115" spans="1:12" s="593" customFormat="1" ht="15.75">
      <c r="A115" s="45">
        <v>85</v>
      </c>
      <c r="B115" s="570" t="s">
        <v>9</v>
      </c>
      <c r="C115" s="3" t="s">
        <v>44</v>
      </c>
      <c r="D115" s="4">
        <v>70</v>
      </c>
      <c r="E115" s="4">
        <v>70</v>
      </c>
      <c r="F115" s="4">
        <v>94</v>
      </c>
      <c r="G115" s="569">
        <v>134.28571428571428</v>
      </c>
      <c r="L115" s="658"/>
    </row>
    <row r="116" spans="1:12" s="593" customFormat="1" ht="15.75">
      <c r="A116" s="45">
        <v>86</v>
      </c>
      <c r="B116" s="570" t="s">
        <v>16</v>
      </c>
      <c r="C116" s="3" t="s">
        <v>40</v>
      </c>
      <c r="D116" s="4">
        <v>20651</v>
      </c>
      <c r="E116" s="4">
        <v>20830</v>
      </c>
      <c r="F116" s="4">
        <v>22316</v>
      </c>
      <c r="G116" s="58">
        <v>107.13394143062891</v>
      </c>
      <c r="L116" s="658"/>
    </row>
    <row r="117" spans="1:12" s="593" customFormat="1" ht="30.75">
      <c r="A117" s="45"/>
      <c r="B117" s="19" t="s">
        <v>28</v>
      </c>
      <c r="C117" s="14"/>
      <c r="D117" s="682"/>
      <c r="E117" s="682"/>
      <c r="F117" s="682"/>
      <c r="G117" s="58"/>
      <c r="L117" s="658"/>
    </row>
    <row r="118" spans="1:7" s="593" customFormat="1" ht="30.75">
      <c r="A118" s="45">
        <v>87</v>
      </c>
      <c r="B118" s="35" t="s">
        <v>105</v>
      </c>
      <c r="C118" s="28"/>
      <c r="D118" s="682"/>
      <c r="E118" s="20"/>
      <c r="F118" s="682"/>
      <c r="G118" s="58"/>
    </row>
    <row r="119" spans="1:12" s="593" customFormat="1" ht="24" customHeight="1">
      <c r="A119" s="45"/>
      <c r="B119" s="35" t="s">
        <v>106</v>
      </c>
      <c r="C119" s="427" t="s">
        <v>107</v>
      </c>
      <c r="D119" s="22">
        <v>8.14</v>
      </c>
      <c r="E119" s="20">
        <v>7.8</v>
      </c>
      <c r="F119" s="22">
        <v>5.6</v>
      </c>
      <c r="G119" s="58">
        <v>71.7948717948718</v>
      </c>
      <c r="L119" s="658"/>
    </row>
    <row r="120" spans="1:12" s="593" customFormat="1" ht="30.75">
      <c r="A120" s="45"/>
      <c r="B120" s="35" t="s">
        <v>108</v>
      </c>
      <c r="C120" s="428"/>
      <c r="D120" s="22">
        <v>4.07</v>
      </c>
      <c r="E120" s="20">
        <v>0</v>
      </c>
      <c r="F120" s="22">
        <v>0</v>
      </c>
      <c r="G120" s="58">
        <v>0</v>
      </c>
      <c r="L120" s="658"/>
    </row>
    <row r="121" spans="1:12" s="593" customFormat="1" ht="15.75">
      <c r="A121" s="45"/>
      <c r="B121" s="35" t="s">
        <v>109</v>
      </c>
      <c r="C121" s="428"/>
      <c r="D121" s="22">
        <v>0.58</v>
      </c>
      <c r="E121" s="20">
        <v>10</v>
      </c>
      <c r="F121" s="22">
        <v>10.6</v>
      </c>
      <c r="G121" s="58">
        <v>106</v>
      </c>
      <c r="L121" s="658"/>
    </row>
    <row r="122" spans="1:12" s="593" customFormat="1" ht="30.75">
      <c r="A122" s="45"/>
      <c r="B122" s="35" t="s">
        <v>110</v>
      </c>
      <c r="C122" s="429"/>
      <c r="D122" s="20">
        <v>2.33</v>
      </c>
      <c r="E122" s="20">
        <v>3</v>
      </c>
      <c r="F122" s="20">
        <v>2.5</v>
      </c>
      <c r="G122" s="58">
        <v>83.33333333333334</v>
      </c>
      <c r="L122" s="658"/>
    </row>
    <row r="123" spans="1:12" s="593" customFormat="1" ht="141">
      <c r="A123" s="45">
        <v>88</v>
      </c>
      <c r="B123" s="35" t="s">
        <v>111</v>
      </c>
      <c r="C123" s="28" t="s">
        <v>38</v>
      </c>
      <c r="D123" s="22">
        <v>0</v>
      </c>
      <c r="E123" s="22">
        <v>3</v>
      </c>
      <c r="F123" s="22">
        <v>0</v>
      </c>
      <c r="G123" s="569">
        <v>0</v>
      </c>
      <c r="L123" s="658"/>
    </row>
    <row r="124" spans="1:12" s="593" customFormat="1" ht="15.75">
      <c r="A124" s="45">
        <v>89</v>
      </c>
      <c r="B124" s="49" t="s">
        <v>9</v>
      </c>
      <c r="C124" s="28" t="s">
        <v>44</v>
      </c>
      <c r="D124" s="22">
        <v>3</v>
      </c>
      <c r="E124" s="22">
        <v>3</v>
      </c>
      <c r="F124" s="22">
        <v>3</v>
      </c>
      <c r="G124" s="58">
        <v>100</v>
      </c>
      <c r="L124" s="658"/>
    </row>
    <row r="125" spans="1:12" s="593" customFormat="1" ht="15.75">
      <c r="A125" s="45">
        <v>90</v>
      </c>
      <c r="B125" s="49" t="s">
        <v>16</v>
      </c>
      <c r="C125" s="28" t="s">
        <v>112</v>
      </c>
      <c r="D125" s="22">
        <v>25080</v>
      </c>
      <c r="E125" s="682">
        <v>25143</v>
      </c>
      <c r="F125" s="22">
        <v>26323</v>
      </c>
      <c r="G125" s="58">
        <v>104.69315515252755</v>
      </c>
      <c r="L125" s="658"/>
    </row>
    <row r="126" spans="1:7" s="593" customFormat="1" ht="15.75">
      <c r="A126" s="45"/>
      <c r="B126" s="21" t="s">
        <v>14</v>
      </c>
      <c r="C126" s="14"/>
      <c r="D126" s="682"/>
      <c r="E126" s="682"/>
      <c r="F126" s="682"/>
      <c r="G126" s="58"/>
    </row>
    <row r="127" spans="1:7" s="593" customFormat="1" ht="14.25">
      <c r="A127" s="45">
        <v>91</v>
      </c>
      <c r="B127" s="2" t="s">
        <v>15</v>
      </c>
      <c r="C127" s="3" t="s">
        <v>42</v>
      </c>
      <c r="D127" s="682">
        <v>55.8</v>
      </c>
      <c r="E127" s="25">
        <v>23.7</v>
      </c>
      <c r="F127" s="682">
        <v>24.6</v>
      </c>
      <c r="G127" s="58">
        <v>103.79746835443038</v>
      </c>
    </row>
    <row r="128" spans="1:7" s="593" customFormat="1" ht="28.5">
      <c r="A128" s="45">
        <v>92</v>
      </c>
      <c r="B128" s="9" t="s">
        <v>82</v>
      </c>
      <c r="C128" s="3" t="s">
        <v>45</v>
      </c>
      <c r="D128" s="25">
        <v>23.6</v>
      </c>
      <c r="E128" s="682">
        <v>23.6</v>
      </c>
      <c r="F128" s="25">
        <v>23.6</v>
      </c>
      <c r="G128" s="58">
        <v>100</v>
      </c>
    </row>
    <row r="129" spans="1:7" s="593" customFormat="1" ht="28.5">
      <c r="A129" s="45"/>
      <c r="B129" s="9" t="s">
        <v>73</v>
      </c>
      <c r="C129" s="3" t="s">
        <v>46</v>
      </c>
      <c r="D129" s="682">
        <v>0.02</v>
      </c>
      <c r="E129" s="682">
        <v>0.03</v>
      </c>
      <c r="F129" s="682">
        <v>0.01</v>
      </c>
      <c r="G129" s="58">
        <v>33.333333333333336</v>
      </c>
    </row>
    <row r="130" spans="1:7" s="593" customFormat="1" ht="14.25">
      <c r="A130" s="45">
        <v>93</v>
      </c>
      <c r="B130" s="2" t="s">
        <v>72</v>
      </c>
      <c r="C130" s="3" t="s">
        <v>46</v>
      </c>
      <c r="D130" s="682">
        <v>458</v>
      </c>
      <c r="E130" s="682">
        <v>500</v>
      </c>
      <c r="F130" s="682">
        <v>270</v>
      </c>
      <c r="G130" s="58">
        <v>54</v>
      </c>
    </row>
    <row r="131" spans="1:12" s="593" customFormat="1" ht="30.75">
      <c r="A131" s="45" t="s">
        <v>121</v>
      </c>
      <c r="B131" s="18" t="s">
        <v>32</v>
      </c>
      <c r="C131" s="3"/>
      <c r="D131" s="682"/>
      <c r="E131" s="20"/>
      <c r="F131" s="682"/>
      <c r="G131" s="58"/>
      <c r="L131" s="597"/>
    </row>
    <row r="132" spans="1:12" s="593" customFormat="1" ht="28.5">
      <c r="A132" s="45">
        <v>94</v>
      </c>
      <c r="B132" s="9" t="s">
        <v>83</v>
      </c>
      <c r="C132" s="3" t="s">
        <v>38</v>
      </c>
      <c r="D132" s="20">
        <v>0.43</v>
      </c>
      <c r="E132" s="20">
        <v>0.43</v>
      </c>
      <c r="F132" s="20">
        <v>0.43</v>
      </c>
      <c r="G132" s="58">
        <v>100</v>
      </c>
      <c r="L132" s="658"/>
    </row>
    <row r="133" spans="1:18" s="593" customFormat="1" ht="54" customHeight="1">
      <c r="A133" s="45">
        <v>95</v>
      </c>
      <c r="B133" s="9" t="s">
        <v>84</v>
      </c>
      <c r="C133" s="3" t="s">
        <v>38</v>
      </c>
      <c r="D133" s="20">
        <v>59.2</v>
      </c>
      <c r="E133" s="20">
        <v>65</v>
      </c>
      <c r="F133" s="20">
        <v>58.4</v>
      </c>
      <c r="G133" s="58">
        <v>89.84615384615384</v>
      </c>
      <c r="L133" s="658"/>
      <c r="M133" s="605"/>
      <c r="N133" s="605"/>
      <c r="O133" s="605"/>
      <c r="P133" s="605"/>
      <c r="Q133" s="605"/>
      <c r="R133" s="605"/>
    </row>
    <row r="134" spans="1:12" s="593" customFormat="1" ht="28.5">
      <c r="A134" s="45">
        <v>96</v>
      </c>
      <c r="B134" s="9" t="s">
        <v>179</v>
      </c>
      <c r="C134" s="3" t="s">
        <v>38</v>
      </c>
      <c r="D134" s="22">
        <v>68</v>
      </c>
      <c r="E134" s="682">
        <v>90.2</v>
      </c>
      <c r="F134" s="22">
        <v>90.2</v>
      </c>
      <c r="G134" s="58">
        <v>100</v>
      </c>
      <c r="L134" s="661"/>
    </row>
    <row r="135" spans="1:12" s="593" customFormat="1" ht="15.75">
      <c r="A135" s="34">
        <v>97</v>
      </c>
      <c r="B135" s="2" t="s">
        <v>59</v>
      </c>
      <c r="C135" s="3" t="s">
        <v>38</v>
      </c>
      <c r="D135" s="682">
        <v>0</v>
      </c>
      <c r="E135" s="20">
        <v>0</v>
      </c>
      <c r="F135" s="682">
        <v>0</v>
      </c>
      <c r="G135" s="58"/>
      <c r="L135" s="658"/>
    </row>
    <row r="136" spans="1:12" s="593" customFormat="1" ht="15.75">
      <c r="A136" s="34">
        <v>98</v>
      </c>
      <c r="B136" s="9" t="s">
        <v>9</v>
      </c>
      <c r="C136" s="3" t="s">
        <v>44</v>
      </c>
      <c r="D136" s="22">
        <v>58</v>
      </c>
      <c r="E136" s="20">
        <v>194</v>
      </c>
      <c r="F136" s="22">
        <v>194</v>
      </c>
      <c r="G136" s="58">
        <v>100</v>
      </c>
      <c r="H136" s="663">
        <v>68</v>
      </c>
      <c r="I136" s="663">
        <v>68</v>
      </c>
      <c r="J136" s="663">
        <v>68</v>
      </c>
      <c r="K136" s="663">
        <v>68</v>
      </c>
      <c r="L136" s="658"/>
    </row>
    <row r="137" spans="1:12" s="593" customFormat="1" ht="15.75">
      <c r="A137" s="34">
        <v>99</v>
      </c>
      <c r="B137" s="9" t="s">
        <v>5</v>
      </c>
      <c r="C137" s="3" t="s">
        <v>40</v>
      </c>
      <c r="D137" s="20">
        <v>20844</v>
      </c>
      <c r="E137" s="682">
        <v>19850</v>
      </c>
      <c r="F137" s="20">
        <v>22630</v>
      </c>
      <c r="G137" s="58">
        <v>114.00503778337531</v>
      </c>
      <c r="L137" s="658"/>
    </row>
    <row r="138" spans="1:12" s="593" customFormat="1" ht="30.75">
      <c r="A138" s="34"/>
      <c r="B138" s="18" t="s">
        <v>66</v>
      </c>
      <c r="C138" s="17"/>
      <c r="D138" s="682"/>
      <c r="E138" s="682">
        <v>0</v>
      </c>
      <c r="F138" s="682">
        <v>0</v>
      </c>
      <c r="G138" s="58"/>
      <c r="L138" s="597"/>
    </row>
    <row r="139" spans="1:12" s="593" customFormat="1" ht="14.25">
      <c r="A139" s="34">
        <v>94</v>
      </c>
      <c r="B139" s="48" t="s">
        <v>113</v>
      </c>
      <c r="C139" s="28" t="s">
        <v>114</v>
      </c>
      <c r="D139" s="682">
        <v>0</v>
      </c>
      <c r="E139" s="682">
        <v>0</v>
      </c>
      <c r="F139" s="682">
        <v>0</v>
      </c>
      <c r="G139" s="58">
        <v>0</v>
      </c>
      <c r="L139" s="597"/>
    </row>
    <row r="140" spans="1:12" s="593" customFormat="1" ht="14.25">
      <c r="A140" s="34">
        <v>95</v>
      </c>
      <c r="B140" s="48" t="s">
        <v>115</v>
      </c>
      <c r="C140" s="28" t="s">
        <v>114</v>
      </c>
      <c r="D140" s="682">
        <v>0</v>
      </c>
      <c r="E140" s="682">
        <v>0</v>
      </c>
      <c r="F140" s="682">
        <v>0</v>
      </c>
      <c r="G140" s="58">
        <v>0</v>
      </c>
      <c r="L140" s="597"/>
    </row>
    <row r="141" spans="1:7" s="593" customFormat="1" ht="14.25">
      <c r="A141" s="34">
        <v>96</v>
      </c>
      <c r="B141" s="228" t="s">
        <v>119</v>
      </c>
      <c r="C141" s="28" t="s">
        <v>120</v>
      </c>
      <c r="D141" s="682">
        <v>0</v>
      </c>
      <c r="E141" s="682">
        <v>0</v>
      </c>
      <c r="F141" s="682">
        <v>0</v>
      </c>
      <c r="G141" s="58">
        <v>0</v>
      </c>
    </row>
    <row r="142" spans="1:7" s="593" customFormat="1" ht="14.25">
      <c r="A142" s="43">
        <v>97</v>
      </c>
      <c r="B142" s="9" t="s">
        <v>9</v>
      </c>
      <c r="C142" s="4" t="s">
        <v>44</v>
      </c>
      <c r="D142" s="20">
        <v>93</v>
      </c>
      <c r="E142" s="682">
        <v>93</v>
      </c>
      <c r="F142" s="20">
        <v>93</v>
      </c>
      <c r="G142" s="58">
        <v>100</v>
      </c>
    </row>
    <row r="143" spans="1:7" s="593" customFormat="1" ht="14.25">
      <c r="A143" s="43">
        <v>98</v>
      </c>
      <c r="B143" s="9" t="s">
        <v>16</v>
      </c>
      <c r="C143" s="4" t="s">
        <v>40</v>
      </c>
      <c r="D143" s="20">
        <v>16920</v>
      </c>
      <c r="E143" s="682">
        <v>18195</v>
      </c>
      <c r="F143" s="20">
        <v>18195</v>
      </c>
      <c r="G143" s="58">
        <v>100</v>
      </c>
    </row>
    <row r="144" spans="1:7" s="593" customFormat="1" ht="75.75" customHeight="1">
      <c r="A144" s="43">
        <v>99</v>
      </c>
      <c r="B144" s="9" t="s">
        <v>77</v>
      </c>
      <c r="C144" s="4" t="s">
        <v>38</v>
      </c>
      <c r="D144" s="15">
        <v>43.1</v>
      </c>
      <c r="E144" s="20">
        <v>43.1</v>
      </c>
      <c r="F144" s="15">
        <v>43.1</v>
      </c>
      <c r="G144" s="58">
        <v>100</v>
      </c>
    </row>
    <row r="145" spans="1:7" s="593" customFormat="1" ht="30.75">
      <c r="A145" s="43"/>
      <c r="B145" s="21" t="s">
        <v>65</v>
      </c>
      <c r="C145" s="14"/>
      <c r="D145" s="682"/>
      <c r="E145" s="682"/>
      <c r="F145" s="682"/>
      <c r="G145" s="58"/>
    </row>
    <row r="146" spans="1:14" s="593" customFormat="1" ht="14.25">
      <c r="A146" s="43">
        <v>100</v>
      </c>
      <c r="B146" s="2" t="s">
        <v>63</v>
      </c>
      <c r="C146" s="3" t="s">
        <v>42</v>
      </c>
      <c r="D146" s="682">
        <v>60.1</v>
      </c>
      <c r="E146" s="682">
        <v>62</v>
      </c>
      <c r="F146" s="682">
        <v>65.5</v>
      </c>
      <c r="G146" s="58">
        <v>105.64516129032258</v>
      </c>
      <c r="N146" s="637"/>
    </row>
    <row r="147" spans="1:7" s="593" customFormat="1" ht="30.75">
      <c r="A147" s="43">
        <v>101</v>
      </c>
      <c r="B147" s="35" t="s">
        <v>116</v>
      </c>
      <c r="C147" s="28" t="s">
        <v>117</v>
      </c>
      <c r="D147" s="27">
        <v>389</v>
      </c>
      <c r="E147" s="27">
        <v>1266</v>
      </c>
      <c r="F147" s="27">
        <v>1266</v>
      </c>
      <c r="G147" s="58">
        <v>100</v>
      </c>
    </row>
    <row r="148" spans="1:7" s="593" customFormat="1" ht="14.25">
      <c r="A148" s="43">
        <v>102</v>
      </c>
      <c r="B148" s="9" t="s">
        <v>9</v>
      </c>
      <c r="C148" s="3" t="s">
        <v>44</v>
      </c>
      <c r="D148" s="55">
        <v>107</v>
      </c>
      <c r="E148" s="55">
        <v>93</v>
      </c>
      <c r="F148" s="55">
        <v>86</v>
      </c>
      <c r="G148" s="58">
        <v>92.47311827956989</v>
      </c>
    </row>
    <row r="149" spans="1:7" s="593" customFormat="1" ht="14.25">
      <c r="A149" s="43">
        <v>103</v>
      </c>
      <c r="B149" s="9" t="s">
        <v>16</v>
      </c>
      <c r="C149" s="3" t="s">
        <v>40</v>
      </c>
      <c r="D149" s="55">
        <v>19742</v>
      </c>
      <c r="E149" s="55">
        <v>19382</v>
      </c>
      <c r="F149" s="55">
        <v>21479</v>
      </c>
      <c r="G149" s="58">
        <v>110.8193168919616</v>
      </c>
    </row>
    <row r="150" spans="1:7" s="593" customFormat="1" ht="15.75">
      <c r="A150" s="231"/>
      <c r="B150" s="21" t="s">
        <v>34</v>
      </c>
      <c r="C150" s="14"/>
      <c r="D150" s="682"/>
      <c r="E150" s="682"/>
      <c r="F150" s="682"/>
      <c r="G150" s="58"/>
    </row>
    <row r="151" spans="1:12" s="593" customFormat="1" ht="19.5" customHeight="1">
      <c r="A151" s="43">
        <v>104</v>
      </c>
      <c r="B151" s="2" t="s">
        <v>35</v>
      </c>
      <c r="C151" s="3" t="s">
        <v>50</v>
      </c>
      <c r="D151" s="682">
        <v>878.2</v>
      </c>
      <c r="E151" s="682">
        <v>878</v>
      </c>
      <c r="F151" s="682">
        <v>802</v>
      </c>
      <c r="G151" s="58">
        <v>91.34396355353076</v>
      </c>
      <c r="L151" s="597"/>
    </row>
    <row r="152" spans="1:7" ht="14.25">
      <c r="A152" s="572"/>
      <c r="B152" s="573"/>
      <c r="C152" s="574"/>
      <c r="D152" s="575"/>
      <c r="E152" s="576"/>
      <c r="F152" s="576"/>
      <c r="G152" s="576"/>
    </row>
    <row r="153" ht="14.25">
      <c r="D153" s="214"/>
    </row>
  </sheetData>
  <sheetProtection/>
  <mergeCells count="4">
    <mergeCell ref="A1:G1"/>
    <mergeCell ref="C88:C89"/>
    <mergeCell ref="C97:C99"/>
    <mergeCell ref="C119:C12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1.57421875" style="311" customWidth="1"/>
    <col min="6" max="6" width="12.57421875" style="311" customWidth="1"/>
    <col min="7" max="7" width="9.421875" style="311" customWidth="1"/>
    <col min="8" max="11" width="9.140625" style="234" hidden="1" customWidth="1"/>
    <col min="12" max="12" width="9.140625" style="234" customWidth="1"/>
    <col min="13" max="13" width="15.57421875" style="234" customWidth="1"/>
    <col min="14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135</v>
      </c>
      <c r="B1" s="443"/>
      <c r="C1" s="443"/>
      <c r="D1" s="443"/>
      <c r="E1" s="443"/>
      <c r="F1" s="443"/>
      <c r="G1" s="443"/>
    </row>
    <row r="2" spans="1:7" s="239" customFormat="1" ht="36">
      <c r="A2" s="235" t="s">
        <v>135</v>
      </c>
      <c r="B2" s="236" t="s">
        <v>51</v>
      </c>
      <c r="C2" s="237" t="s">
        <v>36</v>
      </c>
      <c r="D2" s="238" t="s">
        <v>257</v>
      </c>
      <c r="E2" s="238" t="s">
        <v>258</v>
      </c>
      <c r="F2" s="238" t="s">
        <v>259</v>
      </c>
      <c r="G2" s="238" t="s">
        <v>38</v>
      </c>
    </row>
    <row r="3" spans="1:7" s="674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674" customFormat="1" ht="14.25">
      <c r="A4" s="240">
        <v>1</v>
      </c>
      <c r="B4" s="244" t="s">
        <v>1</v>
      </c>
      <c r="C4" s="222" t="s">
        <v>37</v>
      </c>
      <c r="D4" s="225">
        <v>22.5</v>
      </c>
      <c r="E4" s="225">
        <v>22.2</v>
      </c>
      <c r="F4" s="225">
        <v>22.2</v>
      </c>
      <c r="G4" s="673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674" customFormat="1" ht="14.25">
      <c r="A5" s="240">
        <f>A4+1</f>
        <v>2</v>
      </c>
      <c r="B5" s="244" t="s">
        <v>2</v>
      </c>
      <c r="C5" s="222" t="s">
        <v>37</v>
      </c>
      <c r="D5" s="689">
        <v>11.8</v>
      </c>
      <c r="E5" s="689">
        <v>11.8</v>
      </c>
      <c r="F5" s="689">
        <v>11.8</v>
      </c>
      <c r="G5" s="673">
        <f>F5/E5*100</f>
        <v>100</v>
      </c>
      <c r="H5" s="689">
        <v>17.57</v>
      </c>
      <c r="I5" s="689">
        <v>17.57</v>
      </c>
      <c r="J5" s="689">
        <v>17.57</v>
      </c>
      <c r="K5" s="689">
        <v>17.57</v>
      </c>
    </row>
    <row r="6" spans="1:7" s="674" customFormat="1" ht="14.25">
      <c r="A6" s="240">
        <f>A5+1</f>
        <v>3</v>
      </c>
      <c r="B6" s="244" t="s">
        <v>3</v>
      </c>
      <c r="C6" s="222" t="s">
        <v>37</v>
      </c>
      <c r="D6" s="689">
        <v>11.5</v>
      </c>
      <c r="E6" s="689">
        <v>11.6</v>
      </c>
      <c r="F6" s="689">
        <v>11.6</v>
      </c>
      <c r="G6" s="673">
        <f>F6/E6*100</f>
        <v>100</v>
      </c>
    </row>
    <row r="7" spans="1:12" s="674" customFormat="1" ht="14.25">
      <c r="A7" s="240">
        <f>A6+1</f>
        <v>4</v>
      </c>
      <c r="B7" s="244" t="s">
        <v>199</v>
      </c>
      <c r="C7" s="222" t="s">
        <v>50</v>
      </c>
      <c r="D7" s="689">
        <v>103</v>
      </c>
      <c r="E7" s="689">
        <v>76</v>
      </c>
      <c r="F7" s="689">
        <v>76</v>
      </c>
      <c r="G7" s="673">
        <f>F7/E7*100</f>
        <v>100</v>
      </c>
      <c r="L7" s="677"/>
    </row>
    <row r="8" spans="1:12" s="674" customFormat="1" ht="14.25">
      <c r="A8" s="240">
        <f>A7+1</f>
        <v>5</v>
      </c>
      <c r="B8" s="249" t="s">
        <v>52</v>
      </c>
      <c r="C8" s="222" t="s">
        <v>38</v>
      </c>
      <c r="D8" s="689">
        <v>0.5</v>
      </c>
      <c r="E8" s="689">
        <v>2.6</v>
      </c>
      <c r="F8" s="689">
        <v>4.8</v>
      </c>
      <c r="G8" s="673">
        <f>F8/E8*100</f>
        <v>184.6153846153846</v>
      </c>
      <c r="L8" s="677"/>
    </row>
    <row r="9" spans="1:12" s="674" customFormat="1" ht="15.75">
      <c r="A9" s="240"/>
      <c r="B9" s="241" t="s">
        <v>67</v>
      </c>
      <c r="C9" s="222"/>
      <c r="D9" s="689"/>
      <c r="E9" s="689"/>
      <c r="F9" s="689"/>
      <c r="G9" s="673"/>
      <c r="L9" s="677"/>
    </row>
    <row r="10" spans="1:7" s="674" customFormat="1" ht="14.25">
      <c r="A10" s="240">
        <f>A8+1</f>
        <v>6</v>
      </c>
      <c r="B10" s="244" t="s">
        <v>4</v>
      </c>
      <c r="C10" s="222" t="s">
        <v>39</v>
      </c>
      <c r="D10" s="689">
        <v>217.1</v>
      </c>
      <c r="E10" s="224">
        <v>150</v>
      </c>
      <c r="F10" s="689">
        <v>171.4</v>
      </c>
      <c r="G10" s="673">
        <f>F10/E10*100</f>
        <v>114.26666666666667</v>
      </c>
    </row>
    <row r="11" spans="1:14" s="250" customFormat="1" ht="14.25">
      <c r="A11" s="240"/>
      <c r="B11" s="244" t="s">
        <v>54</v>
      </c>
      <c r="C11" s="222" t="s">
        <v>39</v>
      </c>
      <c r="D11" s="689">
        <v>174.7</v>
      </c>
      <c r="E11" s="224">
        <v>70</v>
      </c>
      <c r="F11" s="689">
        <v>138.6</v>
      </c>
      <c r="G11" s="673">
        <f>F11/E11*100</f>
        <v>198</v>
      </c>
      <c r="N11" s="250" t="s">
        <v>135</v>
      </c>
    </row>
    <row r="12" spans="1:12" s="674" customFormat="1" ht="14.25">
      <c r="A12" s="240">
        <f>A10+1</f>
        <v>7</v>
      </c>
      <c r="B12" s="251" t="s">
        <v>5</v>
      </c>
      <c r="C12" s="222" t="s">
        <v>40</v>
      </c>
      <c r="D12" s="689">
        <v>31512.8</v>
      </c>
      <c r="E12" s="689">
        <v>31520</v>
      </c>
      <c r="F12" s="689">
        <v>37264.1</v>
      </c>
      <c r="G12" s="673">
        <f>F12/E12*100</f>
        <v>118.22366751269035</v>
      </c>
      <c r="L12" s="674" t="s">
        <v>135</v>
      </c>
    </row>
    <row r="13" spans="1:7" s="674" customFormat="1" ht="42.75">
      <c r="A13" s="240">
        <v>8</v>
      </c>
      <c r="B13" s="252" t="s">
        <v>122</v>
      </c>
      <c r="C13" s="222" t="s">
        <v>42</v>
      </c>
      <c r="D13" s="689">
        <v>88.54</v>
      </c>
      <c r="E13" s="689">
        <v>88.54</v>
      </c>
      <c r="F13" s="689">
        <v>85.3</v>
      </c>
      <c r="G13" s="672">
        <f>F13/E13*100</f>
        <v>96.34063700022588</v>
      </c>
    </row>
    <row r="14" spans="1:7" s="674" customFormat="1" ht="42.75">
      <c r="A14" s="240">
        <f>A13+1</f>
        <v>9</v>
      </c>
      <c r="B14" s="244" t="s">
        <v>74</v>
      </c>
      <c r="C14" s="222" t="s">
        <v>40</v>
      </c>
      <c r="D14" s="689">
        <v>1840.6</v>
      </c>
      <c r="E14" s="689">
        <v>1738.6</v>
      </c>
      <c r="F14" s="689">
        <v>2022.5</v>
      </c>
      <c r="G14" s="672">
        <f>F14/E14*100</f>
        <v>116.32923041527667</v>
      </c>
    </row>
    <row r="15" spans="1:7" s="674" customFormat="1" ht="15" customHeight="1">
      <c r="A15" s="240"/>
      <c r="B15" s="254" t="s">
        <v>68</v>
      </c>
      <c r="C15" s="222"/>
      <c r="D15" s="689"/>
      <c r="E15" s="689"/>
      <c r="F15" s="689"/>
      <c r="G15" s="673"/>
    </row>
    <row r="16" spans="1:15" s="674" customFormat="1" ht="14.25">
      <c r="A16" s="240">
        <f>A14+1</f>
        <v>10</v>
      </c>
      <c r="B16" s="244" t="s">
        <v>11</v>
      </c>
      <c r="C16" s="222" t="s">
        <v>42</v>
      </c>
      <c r="D16" s="689">
        <f>D21+D26+D31+D36</f>
        <v>5692.099999999999</v>
      </c>
      <c r="E16" s="689">
        <f>E21+E26+E31+E36+E41</f>
        <v>5347</v>
      </c>
      <c r="F16" s="689">
        <f>F21+F26+F31+F36+F41</f>
        <v>5043.7</v>
      </c>
      <c r="G16" s="673">
        <f>F16/E16*100</f>
        <v>94.3276603703011</v>
      </c>
      <c r="L16" s="677"/>
      <c r="N16" s="676"/>
      <c r="O16" s="256"/>
    </row>
    <row r="17" spans="1:14" s="674" customFormat="1" ht="14.25">
      <c r="A17" s="257">
        <f>A16+1</f>
        <v>11</v>
      </c>
      <c r="B17" s="244" t="s">
        <v>60</v>
      </c>
      <c r="C17" s="222" t="s">
        <v>39</v>
      </c>
      <c r="D17" s="689">
        <f>D22+D27+D32+D37</f>
        <v>24.8</v>
      </c>
      <c r="E17" s="689">
        <v>70</v>
      </c>
      <c r="F17" s="689">
        <f>F22+F27+F32+F37+F42</f>
        <v>50.1</v>
      </c>
      <c r="G17" s="673">
        <f>F17/E17*100</f>
        <v>71.57142857142857</v>
      </c>
      <c r="L17" s="677"/>
      <c r="N17" s="676"/>
    </row>
    <row r="18" spans="1:12" s="674" customFormat="1" ht="28.5">
      <c r="A18" s="257">
        <f>A17+1</f>
        <v>12</v>
      </c>
      <c r="B18" s="244" t="s">
        <v>8</v>
      </c>
      <c r="C18" s="222" t="s">
        <v>43</v>
      </c>
      <c r="D18" s="692">
        <v>4434</v>
      </c>
      <c r="E18" s="689">
        <v>4257</v>
      </c>
      <c r="F18" s="692">
        <v>4015</v>
      </c>
      <c r="G18" s="672">
        <f>F18/E18*100</f>
        <v>94.31524547803618</v>
      </c>
      <c r="L18" s="677"/>
    </row>
    <row r="19" spans="1:7" s="674" customFormat="1" ht="14.25">
      <c r="A19" s="257">
        <v>13</v>
      </c>
      <c r="B19" s="252" t="s">
        <v>75</v>
      </c>
      <c r="C19" s="222" t="s">
        <v>40</v>
      </c>
      <c r="D19" s="691">
        <v>33144</v>
      </c>
      <c r="E19" s="691">
        <v>37000</v>
      </c>
      <c r="F19" s="691">
        <v>37810</v>
      </c>
      <c r="G19" s="673">
        <f>F19/E19*100</f>
        <v>102.1891891891892</v>
      </c>
    </row>
    <row r="20" spans="1:7" s="674" customFormat="1" ht="14.25">
      <c r="A20" s="257"/>
      <c r="B20" s="260" t="s">
        <v>10</v>
      </c>
      <c r="C20" s="222"/>
      <c r="D20" s="689"/>
      <c r="E20" s="689"/>
      <c r="F20" s="689" t="s">
        <v>135</v>
      </c>
      <c r="G20" s="673" t="s">
        <v>135</v>
      </c>
    </row>
    <row r="21" spans="1:14" s="674" customFormat="1" ht="14.25">
      <c r="A21" s="257">
        <f>A19+1</f>
        <v>14</v>
      </c>
      <c r="B21" s="244" t="s">
        <v>11</v>
      </c>
      <c r="C21" s="222" t="s">
        <v>42</v>
      </c>
      <c r="D21" s="689">
        <v>5037.4</v>
      </c>
      <c r="E21" s="689">
        <v>4623</v>
      </c>
      <c r="F21" s="689">
        <v>4322.6</v>
      </c>
      <c r="G21" s="673">
        <f>F21/E21*100</f>
        <v>93.50205494267793</v>
      </c>
      <c r="L21" s="677"/>
      <c r="N21" s="676"/>
    </row>
    <row r="22" spans="1:12" s="674" customFormat="1" ht="14.25">
      <c r="A22" s="257">
        <f>A21+1</f>
        <v>15</v>
      </c>
      <c r="B22" s="244" t="s">
        <v>60</v>
      </c>
      <c r="C22" s="222" t="s">
        <v>42</v>
      </c>
      <c r="D22" s="689">
        <v>10.8</v>
      </c>
      <c r="E22" s="689">
        <v>14</v>
      </c>
      <c r="F22" s="689">
        <v>36.1</v>
      </c>
      <c r="G22" s="673">
        <f aca="true" t="shared" si="0" ref="G22:G31">F22/E22*100</f>
        <v>257.8571428571429</v>
      </c>
      <c r="L22" s="677"/>
    </row>
    <row r="23" spans="1:12" s="674" customFormat="1" ht="28.5">
      <c r="A23" s="257">
        <f>A22+1</f>
        <v>16</v>
      </c>
      <c r="B23" s="244" t="s">
        <v>8</v>
      </c>
      <c r="C23" s="222" t="s">
        <v>43</v>
      </c>
      <c r="D23" s="689">
        <v>16516</v>
      </c>
      <c r="E23" s="689">
        <v>9531</v>
      </c>
      <c r="F23" s="689">
        <v>8913</v>
      </c>
      <c r="G23" s="672">
        <f t="shared" si="0"/>
        <v>93.51589549889833</v>
      </c>
      <c r="H23" s="262"/>
      <c r="L23" s="677"/>
    </row>
    <row r="24" spans="1:12" s="674" customFormat="1" ht="14.25">
      <c r="A24" s="257">
        <v>17</v>
      </c>
      <c r="B24" s="252" t="s">
        <v>75</v>
      </c>
      <c r="C24" s="222" t="s">
        <v>40</v>
      </c>
      <c r="D24" s="689">
        <v>36739</v>
      </c>
      <c r="E24" s="689">
        <v>58867</v>
      </c>
      <c r="F24" s="689">
        <v>58848</v>
      </c>
      <c r="G24" s="672">
        <f t="shared" si="0"/>
        <v>99.96772385207332</v>
      </c>
      <c r="L24" s="677"/>
    </row>
    <row r="25" spans="1:7" s="674" customFormat="1" ht="28.5">
      <c r="A25" s="257"/>
      <c r="B25" s="550" t="s">
        <v>220</v>
      </c>
      <c r="C25" s="264"/>
      <c r="D25" s="689"/>
      <c r="E25" s="689"/>
      <c r="F25" s="689"/>
      <c r="G25" s="672"/>
    </row>
    <row r="26" spans="1:7" s="674" customFormat="1" ht="14.25">
      <c r="A26" s="257">
        <v>18</v>
      </c>
      <c r="B26" s="244" t="s">
        <v>11</v>
      </c>
      <c r="C26" s="222" t="s">
        <v>42</v>
      </c>
      <c r="D26" s="689"/>
      <c r="E26" s="689">
        <v>240.9</v>
      </c>
      <c r="F26" s="689">
        <v>240.7</v>
      </c>
      <c r="G26" s="672">
        <f t="shared" si="0"/>
        <v>99.91697799916977</v>
      </c>
    </row>
    <row r="27" spans="1:7" s="674" customFormat="1" ht="14.25">
      <c r="A27" s="257">
        <v>19</v>
      </c>
      <c r="B27" s="244" t="s">
        <v>60</v>
      </c>
      <c r="C27" s="222" t="s">
        <v>42</v>
      </c>
      <c r="D27" s="689"/>
      <c r="E27" s="689">
        <v>0</v>
      </c>
      <c r="F27" s="689">
        <v>0</v>
      </c>
      <c r="G27" s="672">
        <v>0</v>
      </c>
    </row>
    <row r="28" spans="1:7" s="674" customFormat="1" ht="28.5">
      <c r="A28" s="257">
        <v>20</v>
      </c>
      <c r="B28" s="244" t="s">
        <v>8</v>
      </c>
      <c r="C28" s="222" t="s">
        <v>42</v>
      </c>
      <c r="D28" s="269"/>
      <c r="E28" s="689">
        <v>40.2</v>
      </c>
      <c r="F28" s="269">
        <v>40.1</v>
      </c>
      <c r="G28" s="672">
        <f t="shared" si="0"/>
        <v>99.75124378109453</v>
      </c>
    </row>
    <row r="29" spans="1:7" s="674" customFormat="1" ht="14.25">
      <c r="A29" s="257">
        <v>21</v>
      </c>
      <c r="B29" s="252" t="s">
        <v>75</v>
      </c>
      <c r="C29" s="222" t="s">
        <v>40</v>
      </c>
      <c r="D29" s="272"/>
      <c r="E29" s="689">
        <v>20000</v>
      </c>
      <c r="F29" s="272">
        <v>20000</v>
      </c>
      <c r="G29" s="673">
        <f t="shared" si="0"/>
        <v>100</v>
      </c>
    </row>
    <row r="30" spans="1:7" s="674" customFormat="1" ht="14.25">
      <c r="A30" s="257"/>
      <c r="B30" s="263" t="s">
        <v>87</v>
      </c>
      <c r="C30" s="264"/>
      <c r="D30" s="689"/>
      <c r="E30" s="689"/>
      <c r="F30" s="689"/>
      <c r="G30" s="673"/>
    </row>
    <row r="31" spans="1:12" s="674" customFormat="1" ht="14.25">
      <c r="A31" s="257">
        <v>22</v>
      </c>
      <c r="B31" s="266" t="s">
        <v>11</v>
      </c>
      <c r="C31" s="222" t="s">
        <v>43</v>
      </c>
      <c r="D31" s="689">
        <v>2.7</v>
      </c>
      <c r="E31" s="689">
        <v>3.1</v>
      </c>
      <c r="F31" s="689">
        <v>3.2</v>
      </c>
      <c r="G31" s="673">
        <f t="shared" si="0"/>
        <v>103.2258064516129</v>
      </c>
      <c r="L31" s="114"/>
    </row>
    <row r="32" spans="1:12" s="674" customFormat="1" ht="14.25">
      <c r="A32" s="257">
        <v>23</v>
      </c>
      <c r="B32" s="266" t="s">
        <v>60</v>
      </c>
      <c r="C32" s="222" t="s">
        <v>42</v>
      </c>
      <c r="D32" s="689">
        <v>0</v>
      </c>
      <c r="E32" s="225" t="s">
        <v>196</v>
      </c>
      <c r="F32" s="689">
        <v>0</v>
      </c>
      <c r="G32" s="673">
        <v>114</v>
      </c>
      <c r="L32" s="677"/>
    </row>
    <row r="33" spans="1:12" s="674" customFormat="1" ht="28.5">
      <c r="A33" s="257">
        <v>24</v>
      </c>
      <c r="B33" s="266" t="s">
        <v>8</v>
      </c>
      <c r="C33" s="222" t="s">
        <v>43</v>
      </c>
      <c r="D33" s="269">
        <v>225</v>
      </c>
      <c r="E33" s="268">
        <v>258.3</v>
      </c>
      <c r="F33" s="212">
        <v>320</v>
      </c>
      <c r="G33" s="672">
        <f>F33/E33*100</f>
        <v>123.88695315524583</v>
      </c>
      <c r="L33" s="677"/>
    </row>
    <row r="34" spans="1:7" s="674" customFormat="1" ht="14.25">
      <c r="A34" s="257">
        <v>25</v>
      </c>
      <c r="B34" s="270" t="s">
        <v>75</v>
      </c>
      <c r="C34" s="222" t="s">
        <v>40</v>
      </c>
      <c r="D34" s="272">
        <v>19910</v>
      </c>
      <c r="E34" s="225">
        <v>23100</v>
      </c>
      <c r="F34" s="223">
        <v>22180</v>
      </c>
      <c r="G34" s="672">
        <f>F34/E34*100</f>
        <v>96.017316017316</v>
      </c>
    </row>
    <row r="35" spans="1:7" s="674" customFormat="1" ht="28.5">
      <c r="A35" s="257"/>
      <c r="B35" s="273" t="s">
        <v>61</v>
      </c>
      <c r="C35" s="264"/>
      <c r="D35" s="689"/>
      <c r="E35" s="689"/>
      <c r="F35" s="689"/>
      <c r="G35" s="672"/>
    </row>
    <row r="36" spans="1:7" s="674" customFormat="1" ht="14.25">
      <c r="A36" s="257">
        <v>26</v>
      </c>
      <c r="B36" s="244" t="s">
        <v>11</v>
      </c>
      <c r="C36" s="222" t="s">
        <v>42</v>
      </c>
      <c r="D36" s="689">
        <v>652</v>
      </c>
      <c r="E36" s="689">
        <v>310</v>
      </c>
      <c r="F36" s="689">
        <v>311.4</v>
      </c>
      <c r="G36" s="672">
        <f aca="true" t="shared" si="1" ref="G36:G68">F36/E36*100</f>
        <v>100.4516129032258</v>
      </c>
    </row>
    <row r="37" spans="1:7" s="674" customFormat="1" ht="14.25">
      <c r="A37" s="257">
        <v>27</v>
      </c>
      <c r="B37" s="244" t="s">
        <v>60</v>
      </c>
      <c r="C37" s="222" t="s">
        <v>42</v>
      </c>
      <c r="D37" s="689">
        <v>14</v>
      </c>
      <c r="E37" s="689">
        <v>10</v>
      </c>
      <c r="F37" s="689">
        <v>0</v>
      </c>
      <c r="G37" s="672">
        <f t="shared" si="1"/>
        <v>0</v>
      </c>
    </row>
    <row r="38" spans="1:7" s="674" customFormat="1" ht="28.5">
      <c r="A38" s="257">
        <v>28</v>
      </c>
      <c r="B38" s="244" t="s">
        <v>8</v>
      </c>
      <c r="C38" s="222" t="s">
        <v>43</v>
      </c>
      <c r="D38" s="212">
        <v>780</v>
      </c>
      <c r="E38" s="224">
        <v>511</v>
      </c>
      <c r="F38" s="692">
        <v>513</v>
      </c>
      <c r="G38" s="672">
        <f t="shared" si="1"/>
        <v>100.39138943248534</v>
      </c>
    </row>
    <row r="39" spans="1:7" s="674" customFormat="1" ht="14.25">
      <c r="A39" s="257">
        <v>29</v>
      </c>
      <c r="B39" s="252" t="s">
        <v>75</v>
      </c>
      <c r="C39" s="222" t="s">
        <v>40</v>
      </c>
      <c r="D39" s="223">
        <v>19780</v>
      </c>
      <c r="E39" s="223">
        <v>19780</v>
      </c>
      <c r="F39" s="223">
        <v>20117</v>
      </c>
      <c r="G39" s="672">
        <f t="shared" si="1"/>
        <v>101.70374115267948</v>
      </c>
    </row>
    <row r="40" spans="1:7" s="674" customFormat="1" ht="28.5">
      <c r="A40" s="257"/>
      <c r="B40" s="260" t="s">
        <v>78</v>
      </c>
      <c r="C40" s="264"/>
      <c r="D40" s="689"/>
      <c r="E40" s="689"/>
      <c r="F40" s="689"/>
      <c r="G40" s="672"/>
    </row>
    <row r="41" spans="1:7" s="674" customFormat="1" ht="14.25">
      <c r="A41" s="257">
        <f>A39+1</f>
        <v>30</v>
      </c>
      <c r="B41" s="244" t="s">
        <v>11</v>
      </c>
      <c r="C41" s="222" t="s">
        <v>42</v>
      </c>
      <c r="D41" s="689">
        <v>150.5</v>
      </c>
      <c r="E41" s="689">
        <v>170</v>
      </c>
      <c r="F41" s="689">
        <v>165.8</v>
      </c>
      <c r="G41" s="672">
        <f t="shared" si="1"/>
        <v>97.52941176470588</v>
      </c>
    </row>
    <row r="42" spans="1:7" s="674" customFormat="1" ht="14.25">
      <c r="A42" s="257">
        <f>A41+1</f>
        <v>31</v>
      </c>
      <c r="B42" s="244" t="s">
        <v>60</v>
      </c>
      <c r="C42" s="222" t="s">
        <v>42</v>
      </c>
      <c r="D42" s="689">
        <v>10.6</v>
      </c>
      <c r="E42" s="224">
        <v>12</v>
      </c>
      <c r="F42" s="689">
        <v>14</v>
      </c>
      <c r="G42" s="672">
        <f t="shared" si="1"/>
        <v>116.66666666666667</v>
      </c>
    </row>
    <row r="43" spans="1:7" s="674" customFormat="1" ht="28.5">
      <c r="A43" s="257">
        <f>A42+1</f>
        <v>32</v>
      </c>
      <c r="B43" s="244" t="s">
        <v>8</v>
      </c>
      <c r="C43" s="222" t="s">
        <v>43</v>
      </c>
      <c r="D43" s="692">
        <v>918</v>
      </c>
      <c r="E43" s="342">
        <v>1148</v>
      </c>
      <c r="F43" s="413">
        <v>1120</v>
      </c>
      <c r="G43" s="672">
        <f t="shared" si="1"/>
        <v>97.5609756097561</v>
      </c>
    </row>
    <row r="44" spans="1:7" s="674" customFormat="1" ht="14.25">
      <c r="A44" s="257">
        <v>33</v>
      </c>
      <c r="B44" s="252" t="s">
        <v>75</v>
      </c>
      <c r="C44" s="222" t="s">
        <v>40</v>
      </c>
      <c r="D44" s="223">
        <v>19519</v>
      </c>
      <c r="E44" s="223">
        <v>19519</v>
      </c>
      <c r="F44" s="413">
        <v>26545</v>
      </c>
      <c r="G44" s="672">
        <f t="shared" si="1"/>
        <v>135.99569650084533</v>
      </c>
    </row>
    <row r="45" spans="1:7" s="674" customFormat="1" ht="15.75">
      <c r="A45" s="257"/>
      <c r="B45" s="276" t="s">
        <v>12</v>
      </c>
      <c r="C45" s="264"/>
      <c r="D45" s="689"/>
      <c r="E45" s="224"/>
      <c r="F45" s="689"/>
      <c r="G45" s="672"/>
    </row>
    <row r="46" spans="1:7" s="674" customFormat="1" ht="14.25">
      <c r="A46" s="257">
        <v>34</v>
      </c>
      <c r="B46" s="252" t="s">
        <v>136</v>
      </c>
      <c r="C46" s="222" t="s">
        <v>42</v>
      </c>
      <c r="D46" s="689">
        <v>1045.1</v>
      </c>
      <c r="E46" s="224">
        <v>1090</v>
      </c>
      <c r="F46" s="689">
        <v>1100</v>
      </c>
      <c r="G46" s="672">
        <f t="shared" si="1"/>
        <v>100.91743119266054</v>
      </c>
    </row>
    <row r="47" spans="1:7" s="674" customFormat="1" ht="14.25">
      <c r="A47" s="257">
        <v>35</v>
      </c>
      <c r="B47" s="244" t="s">
        <v>60</v>
      </c>
      <c r="C47" s="222" t="s">
        <v>42</v>
      </c>
      <c r="D47" s="689">
        <v>33.3</v>
      </c>
      <c r="E47" s="224">
        <v>30</v>
      </c>
      <c r="F47" s="689">
        <v>78.9</v>
      </c>
      <c r="G47" s="672">
        <f t="shared" si="1"/>
        <v>263.00000000000006</v>
      </c>
    </row>
    <row r="48" spans="1:12" s="674" customFormat="1" ht="28.5">
      <c r="A48" s="257">
        <f>A47+1</f>
        <v>36</v>
      </c>
      <c r="B48" s="252" t="s">
        <v>8</v>
      </c>
      <c r="C48" s="222" t="s">
        <v>43</v>
      </c>
      <c r="D48" s="413">
        <v>0.29</v>
      </c>
      <c r="E48" s="224">
        <v>303</v>
      </c>
      <c r="F48" s="212">
        <v>306</v>
      </c>
      <c r="G48" s="672">
        <f t="shared" si="1"/>
        <v>100.99009900990099</v>
      </c>
      <c r="L48" s="677"/>
    </row>
    <row r="49" spans="1:12" s="674" customFormat="1" ht="14.25">
      <c r="A49" s="257">
        <v>37</v>
      </c>
      <c r="B49" s="244" t="s">
        <v>9</v>
      </c>
      <c r="C49" s="222" t="s">
        <v>44</v>
      </c>
      <c r="D49" s="413">
        <v>3550</v>
      </c>
      <c r="E49" s="413">
        <v>3600</v>
      </c>
      <c r="F49" s="212">
        <v>3600</v>
      </c>
      <c r="G49" s="672">
        <f t="shared" si="1"/>
        <v>100</v>
      </c>
      <c r="L49" s="677"/>
    </row>
    <row r="50" spans="1:12" s="674" customFormat="1" ht="14.25">
      <c r="A50" s="257">
        <v>38</v>
      </c>
      <c r="B50" s="252" t="s">
        <v>13</v>
      </c>
      <c r="C50" s="222" t="s">
        <v>40</v>
      </c>
      <c r="D50" s="689">
        <v>16745</v>
      </c>
      <c r="E50" s="689">
        <v>18300</v>
      </c>
      <c r="F50" s="212">
        <v>18500</v>
      </c>
      <c r="G50" s="672">
        <f t="shared" si="1"/>
        <v>101.09289617486338</v>
      </c>
      <c r="L50" s="677"/>
    </row>
    <row r="51" spans="1:12" s="674" customFormat="1" ht="15.75">
      <c r="A51" s="279"/>
      <c r="B51" s="280" t="s">
        <v>18</v>
      </c>
      <c r="C51" s="264"/>
      <c r="D51" s="689"/>
      <c r="E51" s="224"/>
      <c r="F51" s="689"/>
      <c r="G51" s="672"/>
      <c r="L51" s="677"/>
    </row>
    <row r="52" spans="1:12" s="674" customFormat="1" ht="14.25">
      <c r="A52" s="279">
        <f>A50+1</f>
        <v>39</v>
      </c>
      <c r="B52" s="244" t="s">
        <v>19</v>
      </c>
      <c r="C52" s="222" t="s">
        <v>44</v>
      </c>
      <c r="D52" s="689">
        <v>1150</v>
      </c>
      <c r="E52" s="224">
        <v>1200</v>
      </c>
      <c r="F52" s="216">
        <v>1200</v>
      </c>
      <c r="G52" s="672">
        <f t="shared" si="1"/>
        <v>100</v>
      </c>
      <c r="L52" s="677"/>
    </row>
    <row r="53" spans="1:12" s="674" customFormat="1" ht="14.25">
      <c r="A53" s="279">
        <f>A52+1</f>
        <v>40</v>
      </c>
      <c r="B53" s="244" t="s">
        <v>20</v>
      </c>
      <c r="C53" s="222" t="s">
        <v>39</v>
      </c>
      <c r="D53" s="212">
        <v>0.7</v>
      </c>
      <c r="E53" s="224">
        <v>1.6</v>
      </c>
      <c r="F53" s="689">
        <v>1.6</v>
      </c>
      <c r="G53" s="672">
        <f t="shared" si="1"/>
        <v>100</v>
      </c>
      <c r="L53" s="677"/>
    </row>
    <row r="54" spans="1:12" s="674" customFormat="1" ht="14.25">
      <c r="A54" s="279">
        <f>A53+1</f>
        <v>41</v>
      </c>
      <c r="B54" s="244" t="s">
        <v>60</v>
      </c>
      <c r="C54" s="222" t="s">
        <v>39</v>
      </c>
      <c r="D54" s="212">
        <v>38</v>
      </c>
      <c r="E54" s="224">
        <v>1.8</v>
      </c>
      <c r="F54" s="689">
        <v>2.6</v>
      </c>
      <c r="G54" s="672">
        <f t="shared" si="1"/>
        <v>144.44444444444443</v>
      </c>
      <c r="L54" s="677"/>
    </row>
    <row r="55" spans="1:7" s="674" customFormat="1" ht="14.25">
      <c r="A55" s="279">
        <v>42</v>
      </c>
      <c r="B55" s="244" t="s">
        <v>9</v>
      </c>
      <c r="C55" s="222" t="s">
        <v>44</v>
      </c>
      <c r="D55" s="212">
        <v>0.5</v>
      </c>
      <c r="E55" s="212">
        <v>21</v>
      </c>
      <c r="F55" s="689">
        <v>21</v>
      </c>
      <c r="G55" s="672">
        <f t="shared" si="1"/>
        <v>100</v>
      </c>
    </row>
    <row r="56" spans="1:12" s="674" customFormat="1" ht="14.25">
      <c r="A56" s="279">
        <v>43</v>
      </c>
      <c r="B56" s="252" t="s">
        <v>75</v>
      </c>
      <c r="C56" s="222" t="s">
        <v>40</v>
      </c>
      <c r="D56" s="689">
        <v>17185</v>
      </c>
      <c r="E56" s="689">
        <v>18195</v>
      </c>
      <c r="F56" s="689">
        <v>18195</v>
      </c>
      <c r="G56" s="672">
        <f t="shared" si="1"/>
        <v>100</v>
      </c>
      <c r="L56" s="282"/>
    </row>
    <row r="57" spans="1:7" s="674" customFormat="1" ht="30.75">
      <c r="A57" s="240"/>
      <c r="B57" s="276" t="s">
        <v>21</v>
      </c>
      <c r="C57" s="222"/>
      <c r="D57" s="216"/>
      <c r="E57" s="216"/>
      <c r="F57" s="689"/>
      <c r="G57" s="672"/>
    </row>
    <row r="58" spans="1:7" s="674" customFormat="1" ht="14.25">
      <c r="A58" s="240">
        <v>44</v>
      </c>
      <c r="B58" s="244" t="s">
        <v>22</v>
      </c>
      <c r="C58" s="222" t="s">
        <v>42</v>
      </c>
      <c r="D58" s="689">
        <v>1345.2</v>
      </c>
      <c r="E58" s="689">
        <v>1428</v>
      </c>
      <c r="F58" s="689">
        <v>1479.4</v>
      </c>
      <c r="G58" s="672">
        <f t="shared" si="1"/>
        <v>103.59943977591037</v>
      </c>
    </row>
    <row r="59" spans="1:12" s="674" customFormat="1" ht="14.25">
      <c r="A59" s="279">
        <f>A58+1</f>
        <v>45</v>
      </c>
      <c r="B59" s="244" t="s">
        <v>23</v>
      </c>
      <c r="C59" s="222" t="s">
        <v>42</v>
      </c>
      <c r="D59" s="689">
        <v>270.9</v>
      </c>
      <c r="E59" s="689">
        <v>316.2</v>
      </c>
      <c r="F59" s="689">
        <v>374.8</v>
      </c>
      <c r="G59" s="672">
        <f>F59/E59*100</f>
        <v>118.5325743200506</v>
      </c>
      <c r="L59" s="113"/>
    </row>
    <row r="60" spans="1:7" s="674" customFormat="1" ht="14.25">
      <c r="A60" s="279">
        <f>A59+1</f>
        <v>46</v>
      </c>
      <c r="B60" s="244" t="s">
        <v>24</v>
      </c>
      <c r="C60" s="222" t="s">
        <v>42</v>
      </c>
      <c r="D60" s="689">
        <v>52.7</v>
      </c>
      <c r="E60" s="689">
        <v>31.4</v>
      </c>
      <c r="F60" s="218">
        <v>33.5</v>
      </c>
      <c r="G60" s="672">
        <f>F60/E60*100</f>
        <v>106.68789808917198</v>
      </c>
    </row>
    <row r="61" spans="1:7" s="674" customFormat="1" ht="14.25">
      <c r="A61" s="279">
        <f>A60+1</f>
        <v>47</v>
      </c>
      <c r="B61" s="244" t="s">
        <v>9</v>
      </c>
      <c r="C61" s="222" t="s">
        <v>44</v>
      </c>
      <c r="D61" s="689">
        <v>1170</v>
      </c>
      <c r="E61" s="218">
        <v>1170</v>
      </c>
      <c r="F61" s="672">
        <v>1170</v>
      </c>
      <c r="G61" s="672">
        <f t="shared" si="1"/>
        <v>100</v>
      </c>
    </row>
    <row r="62" spans="1:7" s="674" customFormat="1" ht="14.25">
      <c r="A62" s="279">
        <f>A61+1</f>
        <v>48</v>
      </c>
      <c r="B62" s="244" t="s">
        <v>16</v>
      </c>
      <c r="C62" s="222" t="s">
        <v>40</v>
      </c>
      <c r="D62" s="689">
        <v>16745</v>
      </c>
      <c r="E62" s="218">
        <v>18195</v>
      </c>
      <c r="F62" s="218">
        <v>18195</v>
      </c>
      <c r="G62" s="672">
        <f t="shared" si="1"/>
        <v>100</v>
      </c>
    </row>
    <row r="63" spans="1:7" s="674" customFormat="1" ht="15.75">
      <c r="A63" s="279"/>
      <c r="B63" s="283" t="s">
        <v>25</v>
      </c>
      <c r="C63" s="264"/>
      <c r="D63" s="689"/>
      <c r="E63" s="689"/>
      <c r="F63" s="689"/>
      <c r="G63" s="672"/>
    </row>
    <row r="64" spans="1:7" s="674" customFormat="1" ht="57">
      <c r="A64" s="279">
        <f>A62+1</f>
        <v>49</v>
      </c>
      <c r="B64" s="252" t="s">
        <v>86</v>
      </c>
      <c r="C64" s="222" t="s">
        <v>42</v>
      </c>
      <c r="D64" s="689">
        <v>1772.5</v>
      </c>
      <c r="E64" s="689">
        <v>1927.8</v>
      </c>
      <c r="F64" s="689">
        <v>1994</v>
      </c>
      <c r="G64" s="672">
        <f t="shared" si="1"/>
        <v>103.43396617906421</v>
      </c>
    </row>
    <row r="65" spans="1:15" s="674" customFormat="1" ht="14.25">
      <c r="A65" s="279">
        <f>A64+1</f>
        <v>50</v>
      </c>
      <c r="B65" s="252" t="s">
        <v>26</v>
      </c>
      <c r="C65" s="222" t="s">
        <v>50</v>
      </c>
      <c r="D65" s="218">
        <v>70</v>
      </c>
      <c r="E65" s="218">
        <v>60</v>
      </c>
      <c r="F65" s="689">
        <v>60</v>
      </c>
      <c r="G65" s="672">
        <f t="shared" si="1"/>
        <v>100</v>
      </c>
      <c r="L65" s="217"/>
      <c r="M65" s="217"/>
      <c r="N65" s="217"/>
      <c r="O65" s="285"/>
    </row>
    <row r="66" spans="1:15" s="674" customFormat="1" ht="85.5">
      <c r="A66" s="279">
        <v>51</v>
      </c>
      <c r="B66" s="252" t="s">
        <v>89</v>
      </c>
      <c r="C66" s="222" t="s">
        <v>38</v>
      </c>
      <c r="D66" s="672">
        <v>15</v>
      </c>
      <c r="E66" s="689">
        <v>15</v>
      </c>
      <c r="F66" s="216">
        <v>15</v>
      </c>
      <c r="G66" s="672">
        <f t="shared" si="1"/>
        <v>100</v>
      </c>
      <c r="L66" s="217"/>
      <c r="M66" s="217"/>
      <c r="N66" s="217"/>
      <c r="O66" s="285"/>
    </row>
    <row r="67" spans="1:15" s="674" customFormat="1" ht="28.5">
      <c r="A67" s="279">
        <v>52</v>
      </c>
      <c r="B67" s="252" t="s">
        <v>58</v>
      </c>
      <c r="C67" s="222" t="s">
        <v>44</v>
      </c>
      <c r="D67" s="218">
        <v>452</v>
      </c>
      <c r="E67" s="218">
        <v>452</v>
      </c>
      <c r="F67" s="216">
        <v>452</v>
      </c>
      <c r="G67" s="672">
        <f t="shared" si="1"/>
        <v>100</v>
      </c>
      <c r="L67" s="217"/>
      <c r="M67" s="217"/>
      <c r="N67" s="217"/>
      <c r="O67" s="285"/>
    </row>
    <row r="68" spans="1:15" s="674" customFormat="1" ht="14.25">
      <c r="A68" s="279">
        <v>53</v>
      </c>
      <c r="B68" s="252" t="s">
        <v>16</v>
      </c>
      <c r="C68" s="222" t="s">
        <v>40</v>
      </c>
      <c r="D68" s="689">
        <v>16745</v>
      </c>
      <c r="E68" s="689">
        <v>18195</v>
      </c>
      <c r="F68" s="216">
        <v>18195</v>
      </c>
      <c r="G68" s="672">
        <f t="shared" si="1"/>
        <v>100</v>
      </c>
      <c r="L68" s="217"/>
      <c r="M68" s="217"/>
      <c r="N68" s="217"/>
      <c r="O68" s="285"/>
    </row>
    <row r="69" spans="1:15" s="674" customFormat="1" ht="30.75">
      <c r="A69" s="279"/>
      <c r="B69" s="283" t="s">
        <v>33</v>
      </c>
      <c r="C69" s="264"/>
      <c r="D69" s="225"/>
      <c r="E69" s="689"/>
      <c r="F69" s="286"/>
      <c r="G69" s="673"/>
      <c r="L69" s="217"/>
      <c r="M69" s="217"/>
      <c r="N69" s="217"/>
      <c r="O69" s="285"/>
    </row>
    <row r="70" spans="1:15" s="674" customFormat="1" ht="42.75">
      <c r="A70" s="279">
        <v>54</v>
      </c>
      <c r="B70" s="244" t="s">
        <v>79</v>
      </c>
      <c r="C70" s="222" t="s">
        <v>49</v>
      </c>
      <c r="D70" s="689">
        <v>5216.7</v>
      </c>
      <c r="E70" s="689">
        <v>8050</v>
      </c>
      <c r="F70" s="689">
        <v>9252.2</v>
      </c>
      <c r="G70" s="672">
        <f aca="true" t="shared" si="2" ref="G70:G75">F70/E70*100</f>
        <v>114.93416149068322</v>
      </c>
      <c r="L70" s="217"/>
      <c r="M70" s="217"/>
      <c r="N70" s="217"/>
      <c r="O70" s="285"/>
    </row>
    <row r="71" spans="1:7" s="674" customFormat="1" ht="14.25">
      <c r="A71" s="279">
        <v>55</v>
      </c>
      <c r="B71" s="244" t="s">
        <v>227</v>
      </c>
      <c r="C71" s="222" t="s">
        <v>49</v>
      </c>
      <c r="D71" s="216">
        <v>2180.4</v>
      </c>
      <c r="E71" s="216">
        <v>2950</v>
      </c>
      <c r="F71" s="216">
        <v>4130.7</v>
      </c>
      <c r="G71" s="672">
        <f t="shared" si="2"/>
        <v>140.0237288135593</v>
      </c>
    </row>
    <row r="72" spans="1:7" s="674" customFormat="1" ht="14.25">
      <c r="A72" s="279">
        <v>56</v>
      </c>
      <c r="B72" s="244" t="s">
        <v>90</v>
      </c>
      <c r="C72" s="222" t="s">
        <v>50</v>
      </c>
      <c r="D72" s="216">
        <v>270</v>
      </c>
      <c r="E72" s="216">
        <v>250</v>
      </c>
      <c r="F72" s="689">
        <v>249</v>
      </c>
      <c r="G72" s="672">
        <f>F72/E72*100</f>
        <v>99.6</v>
      </c>
    </row>
    <row r="73" spans="1:7" s="674" customFormat="1" ht="57">
      <c r="A73" s="279">
        <v>57</v>
      </c>
      <c r="B73" s="244" t="s">
        <v>94</v>
      </c>
      <c r="C73" s="222" t="s">
        <v>38</v>
      </c>
      <c r="D73" s="216">
        <v>39.3</v>
      </c>
      <c r="E73" s="281">
        <v>43</v>
      </c>
      <c r="F73" s="689">
        <v>41</v>
      </c>
      <c r="G73" s="672">
        <f t="shared" si="2"/>
        <v>95.34883720930233</v>
      </c>
    </row>
    <row r="74" spans="1:7" s="674" customFormat="1" ht="57">
      <c r="A74" s="279">
        <v>58</v>
      </c>
      <c r="B74" s="244" t="s">
        <v>93</v>
      </c>
      <c r="C74" s="222" t="s">
        <v>38</v>
      </c>
      <c r="D74" s="216">
        <v>95.4</v>
      </c>
      <c r="E74" s="281">
        <v>98.3</v>
      </c>
      <c r="F74" s="689">
        <v>96.8</v>
      </c>
      <c r="G74" s="672">
        <f t="shared" si="2"/>
        <v>98.47405900305188</v>
      </c>
    </row>
    <row r="75" spans="1:7" s="674" customFormat="1" ht="76.5">
      <c r="A75" s="279">
        <v>59</v>
      </c>
      <c r="B75" s="244" t="s">
        <v>91</v>
      </c>
      <c r="C75" s="287" t="s">
        <v>92</v>
      </c>
      <c r="D75" s="689">
        <v>126.2</v>
      </c>
      <c r="E75" s="689">
        <v>105.5</v>
      </c>
      <c r="F75" s="689">
        <v>105</v>
      </c>
      <c r="G75" s="672">
        <f t="shared" si="2"/>
        <v>99.52606635071089</v>
      </c>
    </row>
    <row r="76" spans="1:7" s="674" customFormat="1" ht="15.75">
      <c r="A76" s="240"/>
      <c r="B76" s="241" t="s">
        <v>69</v>
      </c>
      <c r="C76" s="222"/>
      <c r="D76" s="286"/>
      <c r="E76" s="216"/>
      <c r="F76" s="225"/>
      <c r="G76" s="673"/>
    </row>
    <row r="77" spans="1:7" s="674" customFormat="1" ht="46.5">
      <c r="A77" s="240" t="s">
        <v>135</v>
      </c>
      <c r="B77" s="220" t="s">
        <v>95</v>
      </c>
      <c r="C77" s="222" t="s">
        <v>44</v>
      </c>
      <c r="D77" s="689">
        <v>5</v>
      </c>
      <c r="E77" s="689">
        <v>8</v>
      </c>
      <c r="F77" s="689">
        <v>9</v>
      </c>
      <c r="G77" s="672">
        <f>F77/E77*100</f>
        <v>112.5</v>
      </c>
    </row>
    <row r="78" spans="1:12" s="674" customFormat="1" ht="109.5">
      <c r="A78" s="240">
        <v>61</v>
      </c>
      <c r="B78" s="220" t="s">
        <v>97</v>
      </c>
      <c r="C78" s="288" t="s">
        <v>38</v>
      </c>
      <c r="D78" s="689">
        <v>2.6</v>
      </c>
      <c r="E78" s="689">
        <v>1</v>
      </c>
      <c r="F78" s="689">
        <v>0.51</v>
      </c>
      <c r="G78" s="672">
        <f>F78/E78*100</f>
        <v>51</v>
      </c>
      <c r="L78" s="289"/>
    </row>
    <row r="79" spans="1:7" s="674" customFormat="1" ht="62.25">
      <c r="A79" s="240">
        <v>62</v>
      </c>
      <c r="B79" s="220" t="s">
        <v>96</v>
      </c>
      <c r="C79" s="288" t="s">
        <v>38</v>
      </c>
      <c r="D79" s="689">
        <v>9</v>
      </c>
      <c r="E79" s="689">
        <v>9.5</v>
      </c>
      <c r="F79" s="687">
        <v>9.5</v>
      </c>
      <c r="G79" s="672">
        <f>F79/E79*100</f>
        <v>100</v>
      </c>
    </row>
    <row r="80" spans="1:7" s="674" customFormat="1" ht="93.75">
      <c r="A80" s="240">
        <v>63</v>
      </c>
      <c r="B80" s="220" t="s">
        <v>70</v>
      </c>
      <c r="C80" s="288" t="s">
        <v>98</v>
      </c>
      <c r="D80" s="689">
        <v>160</v>
      </c>
      <c r="E80" s="688">
        <v>150</v>
      </c>
      <c r="F80" s="689">
        <v>150</v>
      </c>
      <c r="G80" s="672">
        <f>F80/E80*100</f>
        <v>100</v>
      </c>
    </row>
    <row r="81" spans="1:7" s="674" customFormat="1" ht="78">
      <c r="A81" s="240">
        <v>64</v>
      </c>
      <c r="B81" s="220" t="s">
        <v>99</v>
      </c>
      <c r="C81" s="288" t="s">
        <v>38</v>
      </c>
      <c r="D81" s="689">
        <v>20</v>
      </c>
      <c r="E81" s="689">
        <v>17</v>
      </c>
      <c r="F81" s="689">
        <v>17</v>
      </c>
      <c r="G81" s="672">
        <f>F81/E81*100</f>
        <v>100</v>
      </c>
    </row>
    <row r="82" spans="1:12" s="674" customFormat="1" ht="93.75">
      <c r="A82" s="240">
        <v>65</v>
      </c>
      <c r="B82" s="220" t="s">
        <v>100</v>
      </c>
      <c r="C82" s="288" t="s">
        <v>38</v>
      </c>
      <c r="D82" s="689">
        <v>3</v>
      </c>
      <c r="E82" s="689">
        <v>0</v>
      </c>
      <c r="F82" s="689">
        <v>0</v>
      </c>
      <c r="G82" s="672">
        <v>0</v>
      </c>
      <c r="H82" s="218">
        <v>11585</v>
      </c>
      <c r="L82" s="677"/>
    </row>
    <row r="83" spans="1:12" s="674" customFormat="1" ht="30" customHeight="1">
      <c r="A83" s="240">
        <v>66</v>
      </c>
      <c r="B83" s="220" t="s">
        <v>101</v>
      </c>
      <c r="C83" s="288" t="s">
        <v>38</v>
      </c>
      <c r="D83" s="689">
        <v>36</v>
      </c>
      <c r="E83" s="689">
        <v>0</v>
      </c>
      <c r="F83" s="689">
        <v>0</v>
      </c>
      <c r="G83" s="672">
        <v>0</v>
      </c>
      <c r="H83" s="217"/>
      <c r="L83" s="677"/>
    </row>
    <row r="84" spans="1:12" s="674" customFormat="1" ht="15.75">
      <c r="A84" s="279"/>
      <c r="B84" s="276" t="s">
        <v>57</v>
      </c>
      <c r="C84" s="222"/>
      <c r="D84" s="687"/>
      <c r="E84" s="687"/>
      <c r="F84" s="689"/>
      <c r="G84" s="673"/>
      <c r="H84" s="217"/>
      <c r="L84" s="677"/>
    </row>
    <row r="85" spans="1:7" s="674" customFormat="1" ht="14.25">
      <c r="A85" s="279">
        <v>67</v>
      </c>
      <c r="B85" s="244" t="s">
        <v>23</v>
      </c>
      <c r="C85" s="222" t="s">
        <v>43</v>
      </c>
      <c r="D85" s="689">
        <v>1170.2</v>
      </c>
      <c r="E85" s="224">
        <v>800</v>
      </c>
      <c r="F85" s="225">
        <v>820</v>
      </c>
      <c r="G85" s="673">
        <f aca="true" t="shared" si="3" ref="G85:G90">F85/E85*100</f>
        <v>102.49999999999999</v>
      </c>
    </row>
    <row r="86" spans="1:7" s="674" customFormat="1" ht="15.75">
      <c r="A86" s="279">
        <v>68</v>
      </c>
      <c r="B86" s="244" t="s">
        <v>9</v>
      </c>
      <c r="C86" s="222" t="s">
        <v>44</v>
      </c>
      <c r="D86" s="689">
        <v>164</v>
      </c>
      <c r="E86" s="688">
        <v>195</v>
      </c>
      <c r="F86" s="689">
        <v>195</v>
      </c>
      <c r="G86" s="673">
        <f t="shared" si="3"/>
        <v>100</v>
      </c>
    </row>
    <row r="87" spans="1:7" s="674" customFormat="1" ht="15.75">
      <c r="A87" s="279">
        <v>69</v>
      </c>
      <c r="B87" s="244" t="s">
        <v>16</v>
      </c>
      <c r="C87" s="222" t="s">
        <v>40</v>
      </c>
      <c r="D87" s="689">
        <v>20247</v>
      </c>
      <c r="E87" s="688">
        <v>25418</v>
      </c>
      <c r="F87" s="218">
        <v>25487.6</v>
      </c>
      <c r="G87" s="673">
        <f t="shared" si="3"/>
        <v>100.27382170115666</v>
      </c>
    </row>
    <row r="88" spans="1:7" s="674" customFormat="1" ht="28.5">
      <c r="A88" s="279">
        <v>70</v>
      </c>
      <c r="B88" s="292" t="s">
        <v>137</v>
      </c>
      <c r="C88" s="444" t="s">
        <v>138</v>
      </c>
      <c r="D88" s="689">
        <v>86.4</v>
      </c>
      <c r="E88" s="688">
        <v>94.5</v>
      </c>
      <c r="F88" s="218">
        <v>94.5</v>
      </c>
      <c r="G88" s="673">
        <f t="shared" si="3"/>
        <v>100</v>
      </c>
    </row>
    <row r="89" spans="1:7" s="674" customFormat="1" ht="15.75">
      <c r="A89" s="279">
        <v>71</v>
      </c>
      <c r="B89" s="292" t="s">
        <v>139</v>
      </c>
      <c r="C89" s="445"/>
      <c r="D89" s="689">
        <v>100</v>
      </c>
      <c r="E89" s="688">
        <v>100</v>
      </c>
      <c r="F89" s="689">
        <v>100</v>
      </c>
      <c r="G89" s="673">
        <f t="shared" si="3"/>
        <v>100</v>
      </c>
    </row>
    <row r="90" spans="1:7" s="674" customFormat="1" ht="71.25">
      <c r="A90" s="279">
        <v>72</v>
      </c>
      <c r="B90" s="293" t="s">
        <v>81</v>
      </c>
      <c r="C90" s="264" t="s">
        <v>38</v>
      </c>
      <c r="D90" s="689">
        <v>193</v>
      </c>
      <c r="E90" s="224">
        <v>180</v>
      </c>
      <c r="F90" s="689">
        <v>158.8</v>
      </c>
      <c r="G90" s="672">
        <f t="shared" si="3"/>
        <v>88.22222222222223</v>
      </c>
    </row>
    <row r="91" spans="1:7" s="674" customFormat="1" ht="15.75">
      <c r="A91" s="279"/>
      <c r="B91" s="283" t="s">
        <v>56</v>
      </c>
      <c r="C91" s="264"/>
      <c r="D91" s="689"/>
      <c r="E91" s="688"/>
      <c r="F91" s="689"/>
      <c r="G91" s="673"/>
    </row>
    <row r="92" spans="1:7" s="674" customFormat="1" ht="42.75">
      <c r="A92" s="279">
        <v>73</v>
      </c>
      <c r="B92" s="252" t="s">
        <v>102</v>
      </c>
      <c r="C92" s="419" t="s">
        <v>38</v>
      </c>
      <c r="D92" s="218">
        <v>68.5</v>
      </c>
      <c r="E92" s="218">
        <v>75</v>
      </c>
      <c r="F92" s="689">
        <v>75</v>
      </c>
      <c r="G92" s="672">
        <f>F92/E92*100</f>
        <v>100</v>
      </c>
    </row>
    <row r="93" spans="1:7" s="674" customFormat="1" ht="78">
      <c r="A93" s="279">
        <v>74</v>
      </c>
      <c r="B93" s="220" t="s">
        <v>103</v>
      </c>
      <c r="C93" s="288" t="s">
        <v>38</v>
      </c>
      <c r="D93" s="218">
        <v>45.2</v>
      </c>
      <c r="E93" s="218">
        <v>65</v>
      </c>
      <c r="F93" s="689">
        <v>62</v>
      </c>
      <c r="G93" s="672">
        <f>F93/E93*100</f>
        <v>95.38461538461539</v>
      </c>
    </row>
    <row r="94" spans="1:7" s="674" customFormat="1" ht="46.5" customHeight="1">
      <c r="A94" s="279">
        <v>75</v>
      </c>
      <c r="B94" s="252" t="s">
        <v>71</v>
      </c>
      <c r="C94" s="419" t="s">
        <v>38</v>
      </c>
      <c r="D94" s="689">
        <v>98</v>
      </c>
      <c r="E94" s="689">
        <v>96</v>
      </c>
      <c r="F94" s="689">
        <v>96</v>
      </c>
      <c r="G94" s="672">
        <f>F94/E94*100</f>
        <v>100</v>
      </c>
    </row>
    <row r="95" spans="1:7" s="674" customFormat="1" ht="51" customHeight="1">
      <c r="A95" s="279">
        <v>76</v>
      </c>
      <c r="B95" s="244" t="s">
        <v>80</v>
      </c>
      <c r="C95" s="222" t="s">
        <v>40</v>
      </c>
      <c r="D95" s="689">
        <v>26886</v>
      </c>
      <c r="E95" s="689">
        <v>29211</v>
      </c>
      <c r="F95" s="218">
        <v>28488</v>
      </c>
      <c r="G95" s="672">
        <f>F95/E95*100</f>
        <v>97.52490500154052</v>
      </c>
    </row>
    <row r="96" spans="1:8" s="674" customFormat="1" ht="15.75">
      <c r="A96" s="279"/>
      <c r="B96" s="276" t="s">
        <v>29</v>
      </c>
      <c r="C96" s="222"/>
      <c r="D96" s="689"/>
      <c r="E96" s="689"/>
      <c r="F96" s="218"/>
      <c r="G96" s="672"/>
      <c r="H96" s="689">
        <v>24680</v>
      </c>
    </row>
    <row r="97" spans="1:7" s="674" customFormat="1" ht="28.5">
      <c r="A97" s="279">
        <f>A95+1</f>
        <v>77</v>
      </c>
      <c r="B97" s="244" t="s">
        <v>55</v>
      </c>
      <c r="C97" s="446" t="s">
        <v>44</v>
      </c>
      <c r="D97" s="689">
        <v>11.5</v>
      </c>
      <c r="E97" s="689">
        <v>0</v>
      </c>
      <c r="F97" s="689">
        <v>0</v>
      </c>
      <c r="G97" s="672">
        <v>100</v>
      </c>
    </row>
    <row r="98" spans="1:12" s="674" customFormat="1" ht="28.5">
      <c r="A98" s="279">
        <f>A97+1</f>
        <v>78</v>
      </c>
      <c r="B98" s="244" t="s">
        <v>30</v>
      </c>
      <c r="C98" s="447"/>
      <c r="D98" s="689">
        <v>0</v>
      </c>
      <c r="E98" s="689">
        <v>0</v>
      </c>
      <c r="F98" s="224">
        <v>0</v>
      </c>
      <c r="G98" s="672">
        <v>100</v>
      </c>
      <c r="L98" s="111"/>
    </row>
    <row r="99" spans="1:12" s="674" customFormat="1" ht="46.5">
      <c r="A99" s="279">
        <v>79</v>
      </c>
      <c r="B99" s="220" t="s">
        <v>104</v>
      </c>
      <c r="C99" s="447"/>
      <c r="D99" s="689">
        <v>424.4</v>
      </c>
      <c r="E99" s="689">
        <v>200</v>
      </c>
      <c r="F99" s="224">
        <v>280.4</v>
      </c>
      <c r="G99" s="672">
        <f>F99/E99*100</f>
        <v>140.2</v>
      </c>
      <c r="L99" s="111"/>
    </row>
    <row r="100" spans="1:12" s="674" customFormat="1" ht="15.75">
      <c r="A100" s="279">
        <v>80</v>
      </c>
      <c r="B100" s="220" t="s">
        <v>140</v>
      </c>
      <c r="C100" s="222" t="s">
        <v>229</v>
      </c>
      <c r="D100" s="218">
        <v>65</v>
      </c>
      <c r="E100" s="218">
        <v>67.4</v>
      </c>
      <c r="F100" s="224">
        <v>67.5</v>
      </c>
      <c r="G100" s="672">
        <f>F100/E100*100</f>
        <v>100.14836795252225</v>
      </c>
      <c r="L100" s="111"/>
    </row>
    <row r="101" spans="1:12" s="674" customFormat="1" ht="15.75">
      <c r="A101" s="279">
        <v>81</v>
      </c>
      <c r="B101" s="252" t="s">
        <v>75</v>
      </c>
      <c r="C101" s="222" t="s">
        <v>40</v>
      </c>
      <c r="D101" s="218">
        <v>31954.7</v>
      </c>
      <c r="E101" s="218">
        <v>32721</v>
      </c>
      <c r="F101" s="224">
        <v>37162.9</v>
      </c>
      <c r="G101" s="672">
        <f>F101/E101*100</f>
        <v>113.57507411142691</v>
      </c>
      <c r="L101" s="111"/>
    </row>
    <row r="102" spans="1:12" s="674" customFormat="1" ht="15.75">
      <c r="A102" s="279"/>
      <c r="B102" s="276" t="s">
        <v>31</v>
      </c>
      <c r="C102" s="264"/>
      <c r="D102" s="689"/>
      <c r="E102" s="689"/>
      <c r="F102" s="224"/>
      <c r="G102" s="672"/>
      <c r="L102" s="111"/>
    </row>
    <row r="103" spans="1:12" s="674" customFormat="1" ht="42.75">
      <c r="A103" s="279">
        <f>A101+1</f>
        <v>82</v>
      </c>
      <c r="B103" s="221" t="s">
        <v>76</v>
      </c>
      <c r="C103" s="222" t="s">
        <v>38</v>
      </c>
      <c r="D103" s="224">
        <v>26.9</v>
      </c>
      <c r="E103" s="224">
        <v>35</v>
      </c>
      <c r="F103" s="224">
        <v>35</v>
      </c>
      <c r="G103" s="672">
        <f>F103/E103*100</f>
        <v>100</v>
      </c>
      <c r="L103" s="111"/>
    </row>
    <row r="104" spans="1:12" s="674" customFormat="1" ht="71.25">
      <c r="A104" s="279">
        <v>83</v>
      </c>
      <c r="B104" s="221" t="s">
        <v>141</v>
      </c>
      <c r="C104" s="222" t="s">
        <v>38</v>
      </c>
      <c r="D104" s="224">
        <v>10</v>
      </c>
      <c r="E104" s="224">
        <v>20</v>
      </c>
      <c r="F104" s="224">
        <v>21</v>
      </c>
      <c r="G104" s="672">
        <f aca="true" t="shared" si="4" ref="G104:G109">F104/E104*100</f>
        <v>105</v>
      </c>
      <c r="L104" s="111"/>
    </row>
    <row r="105" spans="1:7" s="674" customFormat="1" ht="14.25">
      <c r="A105" s="279"/>
      <c r="B105" s="221" t="s">
        <v>142</v>
      </c>
      <c r="C105" s="222" t="s">
        <v>38</v>
      </c>
      <c r="D105" s="224">
        <v>60</v>
      </c>
      <c r="E105" s="223">
        <v>55</v>
      </c>
      <c r="F105" s="689">
        <v>57</v>
      </c>
      <c r="G105" s="672">
        <f t="shared" si="4"/>
        <v>103.63636363636364</v>
      </c>
    </row>
    <row r="106" spans="1:7" s="674" customFormat="1" ht="28.5">
      <c r="A106" s="279">
        <v>84</v>
      </c>
      <c r="B106" s="221" t="s">
        <v>230</v>
      </c>
      <c r="C106" s="222" t="s">
        <v>38</v>
      </c>
      <c r="D106" s="224">
        <v>43.5</v>
      </c>
      <c r="E106" s="224">
        <v>53.3</v>
      </c>
      <c r="F106" s="689">
        <v>53.3</v>
      </c>
      <c r="G106" s="672">
        <f t="shared" si="4"/>
        <v>100</v>
      </c>
    </row>
    <row r="107" spans="1:12" s="674" customFormat="1" ht="60.75" customHeight="1">
      <c r="A107" s="279">
        <v>85</v>
      </c>
      <c r="B107" s="244" t="s">
        <v>23</v>
      </c>
      <c r="C107" s="222" t="s">
        <v>43</v>
      </c>
      <c r="D107" s="224">
        <v>90</v>
      </c>
      <c r="E107" s="224">
        <v>0</v>
      </c>
      <c r="F107" s="687">
        <v>0</v>
      </c>
      <c r="G107" s="672">
        <v>0</v>
      </c>
      <c r="H107" s="230">
        <v>4.8</v>
      </c>
      <c r="I107" s="230">
        <v>4.8</v>
      </c>
      <c r="J107" s="230">
        <v>4.8</v>
      </c>
      <c r="K107" s="301">
        <v>4.8</v>
      </c>
      <c r="L107" s="111"/>
    </row>
    <row r="108" spans="1:12" s="674" customFormat="1" ht="15.75">
      <c r="A108" s="279">
        <v>86</v>
      </c>
      <c r="B108" s="244" t="s">
        <v>9</v>
      </c>
      <c r="C108" s="222" t="s">
        <v>44</v>
      </c>
      <c r="D108" s="224">
        <v>73</v>
      </c>
      <c r="E108" s="224">
        <v>73</v>
      </c>
      <c r="F108" s="689">
        <v>73</v>
      </c>
      <c r="G108" s="672">
        <f t="shared" si="4"/>
        <v>100</v>
      </c>
      <c r="L108" s="111"/>
    </row>
    <row r="109" spans="1:12" s="674" customFormat="1" ht="15.75">
      <c r="A109" s="279">
        <v>87</v>
      </c>
      <c r="B109" s="292" t="s">
        <v>16</v>
      </c>
      <c r="C109" s="264" t="s">
        <v>40</v>
      </c>
      <c r="D109" s="689">
        <v>16745</v>
      </c>
      <c r="E109" s="689">
        <v>18200</v>
      </c>
      <c r="F109" s="672">
        <v>18200</v>
      </c>
      <c r="G109" s="672">
        <f t="shared" si="4"/>
        <v>100</v>
      </c>
      <c r="L109" s="111"/>
    </row>
    <row r="110" spans="1:12" s="674" customFormat="1" ht="15.75">
      <c r="A110" s="279"/>
      <c r="B110" s="276" t="s">
        <v>27</v>
      </c>
      <c r="C110" s="222"/>
      <c r="D110" s="689"/>
      <c r="E110" s="689"/>
      <c r="F110" s="689"/>
      <c r="G110" s="673"/>
      <c r="L110" s="111"/>
    </row>
    <row r="111" spans="1:12" s="674" customFormat="1" ht="57">
      <c r="A111" s="279">
        <v>88</v>
      </c>
      <c r="B111" s="300" t="s">
        <v>88</v>
      </c>
      <c r="C111" s="222"/>
      <c r="D111" s="687">
        <v>6.2</v>
      </c>
      <c r="E111" s="687">
        <v>4.4</v>
      </c>
      <c r="F111" s="689">
        <v>1.4</v>
      </c>
      <c r="G111" s="672">
        <f>F111/E111*100</f>
        <v>31.818181818181813</v>
      </c>
      <c r="L111" s="111"/>
    </row>
    <row r="112" spans="1:12" s="674" customFormat="1" ht="15.75">
      <c r="A112" s="279">
        <v>89</v>
      </c>
      <c r="B112" s="244" t="s">
        <v>23</v>
      </c>
      <c r="C112" s="222" t="s">
        <v>42</v>
      </c>
      <c r="D112" s="689">
        <v>9.2</v>
      </c>
      <c r="E112" s="689">
        <v>5</v>
      </c>
      <c r="F112" s="689">
        <v>5.6</v>
      </c>
      <c r="G112" s="672">
        <f>F112/E112*100</f>
        <v>111.99999999999999</v>
      </c>
      <c r="L112" s="111"/>
    </row>
    <row r="113" spans="1:7" s="674" customFormat="1" ht="71.25">
      <c r="A113" s="279">
        <v>90</v>
      </c>
      <c r="B113" s="244" t="s">
        <v>118</v>
      </c>
      <c r="C113" s="222" t="s">
        <v>38</v>
      </c>
      <c r="D113" s="672">
        <v>0.5</v>
      </c>
      <c r="E113" s="689">
        <v>0.5</v>
      </c>
      <c r="F113" s="689">
        <v>0.4</v>
      </c>
      <c r="G113" s="672">
        <f>F113/E113*100</f>
        <v>80</v>
      </c>
    </row>
    <row r="114" spans="1:12" s="674" customFormat="1" ht="24" customHeight="1">
      <c r="A114" s="279">
        <v>91</v>
      </c>
      <c r="B114" s="244" t="s">
        <v>9</v>
      </c>
      <c r="C114" s="222" t="s">
        <v>44</v>
      </c>
      <c r="D114" s="689">
        <v>70</v>
      </c>
      <c r="E114" s="689">
        <v>66</v>
      </c>
      <c r="F114" s="218">
        <v>62</v>
      </c>
      <c r="G114" s="672">
        <f>F114/E114*100</f>
        <v>93.93939393939394</v>
      </c>
      <c r="L114" s="111"/>
    </row>
    <row r="115" spans="1:12" s="674" customFormat="1" ht="15.75">
      <c r="A115" s="279">
        <v>92</v>
      </c>
      <c r="B115" s="244" t="s">
        <v>16</v>
      </c>
      <c r="C115" s="222" t="s">
        <v>40</v>
      </c>
      <c r="D115" s="689">
        <v>19494</v>
      </c>
      <c r="E115" s="689">
        <v>29000</v>
      </c>
      <c r="F115" s="218">
        <v>29661</v>
      </c>
      <c r="G115" s="672">
        <f>F115/E115*100</f>
        <v>102.27931034482758</v>
      </c>
      <c r="L115" s="111"/>
    </row>
    <row r="116" spans="1:12" s="674" customFormat="1" ht="30.75">
      <c r="A116" s="279"/>
      <c r="B116" s="280" t="s">
        <v>28</v>
      </c>
      <c r="C116" s="264"/>
      <c r="D116" s="689"/>
      <c r="E116" s="689"/>
      <c r="F116" s="218"/>
      <c r="G116" s="672"/>
      <c r="L116" s="111"/>
    </row>
    <row r="117" spans="1:12" s="674" customFormat="1" ht="30.75">
      <c r="A117" s="279">
        <v>93</v>
      </c>
      <c r="B117" s="220" t="s">
        <v>105</v>
      </c>
      <c r="C117" s="288"/>
      <c r="D117" s="689"/>
      <c r="E117" s="689"/>
      <c r="F117" s="218"/>
      <c r="G117" s="672"/>
      <c r="L117" s="111"/>
    </row>
    <row r="118" spans="1:12" s="674" customFormat="1" ht="15.75">
      <c r="A118" s="279">
        <v>94</v>
      </c>
      <c r="B118" s="220" t="s">
        <v>106</v>
      </c>
      <c r="C118" s="449" t="s">
        <v>107</v>
      </c>
      <c r="D118" s="218">
        <v>3.31</v>
      </c>
      <c r="E118" s="218">
        <v>6.6</v>
      </c>
      <c r="F118" s="218">
        <v>5.6</v>
      </c>
      <c r="G118" s="212">
        <f>F118/E118*100</f>
        <v>84.84848484848484</v>
      </c>
      <c r="L118" s="111"/>
    </row>
    <row r="119" spans="1:12" s="674" customFormat="1" ht="30.75">
      <c r="A119" s="279">
        <v>95</v>
      </c>
      <c r="B119" s="220" t="s">
        <v>108</v>
      </c>
      <c r="C119" s="450"/>
      <c r="D119" s="218">
        <v>2.65</v>
      </c>
      <c r="E119" s="218">
        <v>9.4</v>
      </c>
      <c r="F119" s="218">
        <v>0</v>
      </c>
      <c r="G119" s="692">
        <f aca="true" t="shared" si="5" ref="G119:G124">F119/E119*100</f>
        <v>0</v>
      </c>
      <c r="L119" s="111"/>
    </row>
    <row r="120" spans="1:12" s="674" customFormat="1" ht="15.75">
      <c r="A120" s="279">
        <v>96</v>
      </c>
      <c r="B120" s="220" t="s">
        <v>109</v>
      </c>
      <c r="C120" s="450"/>
      <c r="D120" s="218">
        <v>16.56</v>
      </c>
      <c r="E120" s="218">
        <v>0</v>
      </c>
      <c r="F120" s="218">
        <v>10.6</v>
      </c>
      <c r="G120" s="672">
        <v>0</v>
      </c>
      <c r="L120" s="111"/>
    </row>
    <row r="121" spans="1:7" s="674" customFormat="1" ht="30.75">
      <c r="A121" s="279">
        <v>97</v>
      </c>
      <c r="B121" s="220" t="s">
        <v>110</v>
      </c>
      <c r="C121" s="451"/>
      <c r="D121" s="218">
        <v>1.32</v>
      </c>
      <c r="E121" s="218">
        <v>2.8</v>
      </c>
      <c r="F121" s="689">
        <v>2.5</v>
      </c>
      <c r="G121" s="212">
        <f t="shared" si="5"/>
        <v>89.28571428571429</v>
      </c>
    </row>
    <row r="122" spans="1:7" s="674" customFormat="1" ht="141">
      <c r="A122" s="279">
        <v>98</v>
      </c>
      <c r="B122" s="220" t="s">
        <v>111</v>
      </c>
      <c r="C122" s="288" t="s">
        <v>38</v>
      </c>
      <c r="D122" s="218">
        <v>0</v>
      </c>
      <c r="E122" s="218">
        <v>3</v>
      </c>
      <c r="F122" s="689">
        <v>0</v>
      </c>
      <c r="G122" s="672">
        <f t="shared" si="5"/>
        <v>0</v>
      </c>
    </row>
    <row r="123" spans="1:7" s="674" customFormat="1" ht="15.75">
      <c r="A123" s="279">
        <v>99</v>
      </c>
      <c r="B123" s="302" t="s">
        <v>9</v>
      </c>
      <c r="C123" s="288" t="s">
        <v>44</v>
      </c>
      <c r="D123" s="218">
        <v>2</v>
      </c>
      <c r="E123" s="218">
        <v>3</v>
      </c>
      <c r="F123" s="553">
        <v>3</v>
      </c>
      <c r="G123" s="672">
        <f t="shared" si="5"/>
        <v>100</v>
      </c>
    </row>
    <row r="124" spans="1:7" s="674" customFormat="1" ht="15.75">
      <c r="A124" s="279">
        <v>100</v>
      </c>
      <c r="B124" s="302" t="s">
        <v>16</v>
      </c>
      <c r="C124" s="288" t="s">
        <v>112</v>
      </c>
      <c r="D124" s="218">
        <v>24427</v>
      </c>
      <c r="E124" s="218">
        <v>25143</v>
      </c>
      <c r="F124" s="689">
        <v>22693</v>
      </c>
      <c r="G124" s="212">
        <f t="shared" si="5"/>
        <v>90.25573718331145</v>
      </c>
    </row>
    <row r="125" spans="1:7" s="674" customFormat="1" ht="15.75">
      <c r="A125" s="279" t="s">
        <v>135</v>
      </c>
      <c r="B125" s="283" t="s">
        <v>14</v>
      </c>
      <c r="C125" s="264"/>
      <c r="D125" s="218"/>
      <c r="E125" s="689"/>
      <c r="F125" s="689"/>
      <c r="G125" s="672"/>
    </row>
    <row r="126" spans="1:12" s="674" customFormat="1" ht="14.25">
      <c r="A126" s="279">
        <v>101</v>
      </c>
      <c r="B126" s="244" t="s">
        <v>15</v>
      </c>
      <c r="C126" s="222" t="s">
        <v>42</v>
      </c>
      <c r="D126" s="689">
        <v>130.2</v>
      </c>
      <c r="E126" s="689">
        <v>50</v>
      </c>
      <c r="F126" s="689">
        <v>53</v>
      </c>
      <c r="G126" s="689">
        <f>F126/E126*100</f>
        <v>106</v>
      </c>
      <c r="L126" s="677"/>
    </row>
    <row r="127" spans="1:12" s="674" customFormat="1" ht="28.5">
      <c r="A127" s="279">
        <v>102</v>
      </c>
      <c r="B127" s="252" t="s">
        <v>82</v>
      </c>
      <c r="C127" s="222" t="s">
        <v>45</v>
      </c>
      <c r="D127" s="304">
        <v>22.7</v>
      </c>
      <c r="E127" s="304">
        <v>23.7</v>
      </c>
      <c r="F127" s="218">
        <v>24.1</v>
      </c>
      <c r="G127" s="212">
        <f>F127/E127*100</f>
        <v>101.68776371308017</v>
      </c>
      <c r="L127" s="111"/>
    </row>
    <row r="128" spans="1:18" s="674" customFormat="1" ht="54" customHeight="1">
      <c r="A128" s="279">
        <v>103</v>
      </c>
      <c r="B128" s="252" t="s">
        <v>73</v>
      </c>
      <c r="C128" s="222" t="s">
        <v>46</v>
      </c>
      <c r="D128" s="689">
        <v>0.04</v>
      </c>
      <c r="E128" s="689">
        <v>0.04</v>
      </c>
      <c r="F128" s="218">
        <v>0.02</v>
      </c>
      <c r="G128" s="689">
        <f>F128/E128*100</f>
        <v>50</v>
      </c>
      <c r="L128" s="111"/>
      <c r="M128" s="306"/>
      <c r="N128" s="306"/>
      <c r="O128" s="306"/>
      <c r="P128" s="306"/>
      <c r="Q128" s="306"/>
      <c r="R128" s="306"/>
    </row>
    <row r="129" spans="1:12" s="674" customFormat="1" ht="15.75">
      <c r="A129" s="279">
        <v>104</v>
      </c>
      <c r="B129" s="244" t="s">
        <v>72</v>
      </c>
      <c r="C129" s="222" t="s">
        <v>46</v>
      </c>
      <c r="D129" s="689">
        <v>940</v>
      </c>
      <c r="E129" s="689">
        <v>800</v>
      </c>
      <c r="F129" s="218">
        <v>404</v>
      </c>
      <c r="G129" s="689">
        <f>F129/E129*100</f>
        <v>50.5</v>
      </c>
      <c r="L129" s="112"/>
    </row>
    <row r="130" spans="1:12" s="674" customFormat="1" ht="30.75">
      <c r="A130" s="279" t="s">
        <v>121</v>
      </c>
      <c r="B130" s="276" t="s">
        <v>32</v>
      </c>
      <c r="C130" s="222"/>
      <c r="D130" s="689"/>
      <c r="E130" s="689"/>
      <c r="F130" s="689"/>
      <c r="G130" s="690"/>
      <c r="L130" s="111"/>
    </row>
    <row r="131" spans="1:12" s="674" customFormat="1" ht="28.5">
      <c r="A131" s="279">
        <v>105</v>
      </c>
      <c r="B131" s="252" t="s">
        <v>83</v>
      </c>
      <c r="C131" s="222" t="s">
        <v>38</v>
      </c>
      <c r="D131" s="218">
        <v>0.43</v>
      </c>
      <c r="E131" s="218">
        <v>0.43</v>
      </c>
      <c r="F131" s="218">
        <v>0.43</v>
      </c>
      <c r="G131" s="690">
        <f>F131/E131*100</f>
        <v>100</v>
      </c>
      <c r="H131" s="108">
        <v>68</v>
      </c>
      <c r="I131" s="108">
        <v>68</v>
      </c>
      <c r="J131" s="108">
        <v>68</v>
      </c>
      <c r="K131" s="108">
        <v>68</v>
      </c>
      <c r="L131" s="111"/>
    </row>
    <row r="132" spans="1:12" s="674" customFormat="1" ht="42.75">
      <c r="A132" s="279">
        <v>106</v>
      </c>
      <c r="B132" s="252" t="s">
        <v>84</v>
      </c>
      <c r="C132" s="222" t="s">
        <v>38</v>
      </c>
      <c r="D132" s="218">
        <v>62</v>
      </c>
      <c r="E132" s="218">
        <v>65</v>
      </c>
      <c r="F132" s="218">
        <v>69.3</v>
      </c>
      <c r="G132" s="690">
        <f>F132/E132*100</f>
        <v>106.6153846153846</v>
      </c>
      <c r="L132" s="111"/>
    </row>
    <row r="133" spans="1:12" s="674" customFormat="1" ht="28.5">
      <c r="A133" s="279">
        <v>107</v>
      </c>
      <c r="B133" s="252" t="s">
        <v>179</v>
      </c>
      <c r="C133" s="222" t="s">
        <v>38</v>
      </c>
      <c r="D133" s="218">
        <v>68</v>
      </c>
      <c r="E133" s="218">
        <v>88</v>
      </c>
      <c r="F133" s="689">
        <v>88</v>
      </c>
      <c r="G133" s="690">
        <f>F133/E133*100</f>
        <v>100</v>
      </c>
      <c r="L133" s="677"/>
    </row>
    <row r="134" spans="1:12" s="674" customFormat="1" ht="14.25">
      <c r="A134" s="279">
        <v>108</v>
      </c>
      <c r="B134" s="244" t="s">
        <v>59</v>
      </c>
      <c r="C134" s="222" t="s">
        <v>38</v>
      </c>
      <c r="D134" s="689">
        <v>0</v>
      </c>
      <c r="E134" s="689">
        <v>0</v>
      </c>
      <c r="F134" s="689">
        <v>0</v>
      </c>
      <c r="G134" s="690">
        <v>0</v>
      </c>
      <c r="L134" s="677"/>
    </row>
    <row r="135" spans="1:12" s="674" customFormat="1" ht="14.25">
      <c r="A135" s="279">
        <v>109</v>
      </c>
      <c r="B135" s="252" t="s">
        <v>9</v>
      </c>
      <c r="C135" s="222" t="s">
        <v>44</v>
      </c>
      <c r="D135" s="218">
        <v>71</v>
      </c>
      <c r="E135" s="218">
        <v>145</v>
      </c>
      <c r="F135" s="689">
        <v>188</v>
      </c>
      <c r="G135" s="690">
        <f>F135/E135*100</f>
        <v>129.65517241379308</v>
      </c>
      <c r="L135" s="677"/>
    </row>
    <row r="136" spans="1:7" s="674" customFormat="1" ht="14.25">
      <c r="A136" s="279">
        <v>110</v>
      </c>
      <c r="B136" s="252" t="s">
        <v>231</v>
      </c>
      <c r="C136" s="222" t="s">
        <v>40</v>
      </c>
      <c r="D136" s="218">
        <v>16048</v>
      </c>
      <c r="E136" s="218">
        <v>18195</v>
      </c>
      <c r="F136" s="689">
        <v>23995</v>
      </c>
      <c r="G136" s="690">
        <f>F136/E136*100</f>
        <v>131.8768892552899</v>
      </c>
    </row>
    <row r="137" spans="1:7" s="674" customFormat="1" ht="27">
      <c r="A137" s="240"/>
      <c r="B137" s="554" t="s">
        <v>66</v>
      </c>
      <c r="C137" s="230"/>
      <c r="D137" s="108"/>
      <c r="E137" s="689"/>
      <c r="F137" s="218"/>
      <c r="G137" s="690"/>
    </row>
    <row r="138" spans="1:7" s="674" customFormat="1" ht="14.25">
      <c r="A138" s="240">
        <v>111</v>
      </c>
      <c r="B138" s="300" t="s">
        <v>113</v>
      </c>
      <c r="C138" s="288" t="s">
        <v>114</v>
      </c>
      <c r="D138" s="689">
        <v>0</v>
      </c>
      <c r="E138" s="689">
        <v>0</v>
      </c>
      <c r="F138" s="218">
        <v>0</v>
      </c>
      <c r="G138" s="347">
        <v>0</v>
      </c>
    </row>
    <row r="139" spans="1:7" s="674" customFormat="1" ht="75.75" customHeight="1">
      <c r="A139" s="240">
        <v>112</v>
      </c>
      <c r="B139" s="300" t="s">
        <v>115</v>
      </c>
      <c r="C139" s="288" t="s">
        <v>114</v>
      </c>
      <c r="D139" s="689">
        <v>0</v>
      </c>
      <c r="E139" s="689">
        <v>0</v>
      </c>
      <c r="F139" s="230">
        <v>0</v>
      </c>
      <c r="G139" s="347">
        <v>0</v>
      </c>
    </row>
    <row r="140" spans="1:7" s="674" customFormat="1" ht="14.25">
      <c r="A140" s="240">
        <v>113</v>
      </c>
      <c r="B140" s="308" t="s">
        <v>119</v>
      </c>
      <c r="C140" s="288" t="s">
        <v>120</v>
      </c>
      <c r="D140" s="689">
        <v>0</v>
      </c>
      <c r="E140" s="689">
        <v>0</v>
      </c>
      <c r="F140" s="689">
        <v>0</v>
      </c>
      <c r="G140" s="347">
        <v>0</v>
      </c>
    </row>
    <row r="141" spans="1:14" s="674" customFormat="1" ht="28.5">
      <c r="A141" s="555">
        <v>114</v>
      </c>
      <c r="B141" s="556" t="s">
        <v>17</v>
      </c>
      <c r="C141" s="459" t="s">
        <v>48</v>
      </c>
      <c r="D141" s="689">
        <v>0</v>
      </c>
      <c r="E141" s="689">
        <v>35.4</v>
      </c>
      <c r="F141" s="689">
        <v>40.4</v>
      </c>
      <c r="G141" s="690">
        <f>F141/E141*100</f>
        <v>114.12429378531073</v>
      </c>
      <c r="N141" s="282"/>
    </row>
    <row r="142" spans="1:7" s="674" customFormat="1" ht="14.25">
      <c r="A142" s="257">
        <v>115</v>
      </c>
      <c r="B142" s="252" t="s">
        <v>9</v>
      </c>
      <c r="C142" s="225" t="s">
        <v>44</v>
      </c>
      <c r="D142" s="218">
        <v>93</v>
      </c>
      <c r="E142" s="689">
        <v>93</v>
      </c>
      <c r="F142" s="689">
        <v>93</v>
      </c>
      <c r="G142" s="347">
        <f>F142/E142*100</f>
        <v>100</v>
      </c>
    </row>
    <row r="143" spans="1:7" s="674" customFormat="1" ht="14.25">
      <c r="A143" s="257">
        <v>116</v>
      </c>
      <c r="B143" s="252" t="s">
        <v>16</v>
      </c>
      <c r="C143" s="225" t="s">
        <v>40</v>
      </c>
      <c r="D143" s="218">
        <v>16745</v>
      </c>
      <c r="E143" s="689">
        <v>18195</v>
      </c>
      <c r="F143" s="225">
        <v>18195</v>
      </c>
      <c r="G143" s="347">
        <f>F143/E143*100</f>
        <v>100</v>
      </c>
    </row>
    <row r="144" spans="1:7" s="674" customFormat="1" ht="85.5">
      <c r="A144" s="257">
        <v>117</v>
      </c>
      <c r="B144" s="252" t="s">
        <v>77</v>
      </c>
      <c r="C144" s="225"/>
      <c r="D144" s="687">
        <v>43.1</v>
      </c>
      <c r="E144" s="689">
        <v>43.1</v>
      </c>
      <c r="F144" s="689">
        <v>43</v>
      </c>
      <c r="G144" s="690">
        <f>F144/E144*100</f>
        <v>99.76798143851508</v>
      </c>
    </row>
    <row r="145" spans="1:7" s="674" customFormat="1" ht="30.75">
      <c r="A145" s="257"/>
      <c r="B145" s="283" t="s">
        <v>65</v>
      </c>
      <c r="C145" s="264"/>
      <c r="D145" s="689"/>
      <c r="E145" s="689"/>
      <c r="F145" s="689"/>
      <c r="G145" s="672"/>
    </row>
    <row r="146" spans="1:12" s="674" customFormat="1" ht="19.5" customHeight="1">
      <c r="A146" s="257">
        <v>118</v>
      </c>
      <c r="B146" s="244" t="s">
        <v>63</v>
      </c>
      <c r="C146" s="222" t="s">
        <v>42</v>
      </c>
      <c r="D146" s="689">
        <v>82.7</v>
      </c>
      <c r="E146" s="689">
        <v>95</v>
      </c>
      <c r="F146" s="689">
        <v>99.1</v>
      </c>
      <c r="G146" s="672">
        <f>F146/E146*100</f>
        <v>104.3157894736842</v>
      </c>
      <c r="L146" s="677"/>
    </row>
    <row r="147" spans="1:7" ht="15.75">
      <c r="A147" s="257">
        <v>119</v>
      </c>
      <c r="B147" s="220" t="s">
        <v>232</v>
      </c>
      <c r="C147" s="288" t="s">
        <v>117</v>
      </c>
      <c r="D147" s="224">
        <v>389</v>
      </c>
      <c r="E147" s="224">
        <v>1254</v>
      </c>
      <c r="F147" s="689">
        <v>1247</v>
      </c>
      <c r="G147" s="672">
        <f>F147/E147*100</f>
        <v>99.44178628389155</v>
      </c>
    </row>
    <row r="148" spans="1:7" ht="14.25">
      <c r="A148" s="257">
        <v>120</v>
      </c>
      <c r="B148" s="252" t="s">
        <v>9</v>
      </c>
      <c r="C148" s="222" t="s">
        <v>44</v>
      </c>
      <c r="D148" s="223">
        <v>107</v>
      </c>
      <c r="E148" s="223">
        <v>86</v>
      </c>
      <c r="F148" s="689">
        <v>86</v>
      </c>
      <c r="G148" s="672">
        <f>F148/E148*100</f>
        <v>100</v>
      </c>
    </row>
    <row r="149" spans="1:7" ht="14.25">
      <c r="A149" s="257">
        <v>121</v>
      </c>
      <c r="B149" s="252" t="s">
        <v>16</v>
      </c>
      <c r="C149" s="222" t="s">
        <v>40</v>
      </c>
      <c r="D149" s="223">
        <v>16745</v>
      </c>
      <c r="E149" s="223">
        <v>21480</v>
      </c>
      <c r="F149" s="689">
        <v>21480</v>
      </c>
      <c r="G149" s="672">
        <f>F149/E149*100</f>
        <v>100</v>
      </c>
    </row>
    <row r="150" spans="1:7" ht="15.75">
      <c r="A150" s="242"/>
      <c r="B150" s="283" t="s">
        <v>34</v>
      </c>
      <c r="C150" s="264"/>
      <c r="D150" s="689"/>
      <c r="E150" s="689"/>
      <c r="F150" s="689"/>
      <c r="G150" s="672"/>
    </row>
    <row r="151" spans="1:7" ht="28.5">
      <c r="A151" s="257">
        <v>122</v>
      </c>
      <c r="B151" s="244" t="s">
        <v>35</v>
      </c>
      <c r="C151" s="222" t="s">
        <v>50</v>
      </c>
      <c r="D151" s="689">
        <v>1488</v>
      </c>
      <c r="E151" s="689">
        <v>1200</v>
      </c>
      <c r="F151" s="689">
        <v>1138</v>
      </c>
      <c r="G151" s="672">
        <f>F151/E151*100</f>
        <v>94.83333333333334</v>
      </c>
    </row>
  </sheetData>
  <sheetProtection/>
  <mergeCells count="4">
    <mergeCell ref="A1:G1"/>
    <mergeCell ref="C88:C89"/>
    <mergeCell ref="C97:C99"/>
    <mergeCell ref="C118:C1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186" customWidth="1"/>
    <col min="2" max="2" width="42.421875" style="128" customWidth="1"/>
    <col min="3" max="3" width="10.28125" style="205" customWidth="1"/>
    <col min="4" max="4" width="10.140625" style="186" customWidth="1"/>
    <col min="5" max="5" width="11.57421875" style="206" customWidth="1"/>
    <col min="6" max="6" width="10.8515625" style="206" customWidth="1"/>
    <col min="7" max="7" width="9.421875" style="206" customWidth="1"/>
    <col min="8" max="11" width="9.140625" style="312" hidden="1" customWidth="1"/>
    <col min="12" max="13" width="9.140625" style="312" customWidth="1"/>
    <col min="14" max="14" width="9.8515625" style="312" customWidth="1"/>
    <col min="15" max="16384" width="9.140625" style="312" customWidth="1"/>
  </cols>
  <sheetData>
    <row r="1" spans="1:7" ht="52.5" customHeight="1">
      <c r="A1" s="430" t="s">
        <v>152</v>
      </c>
      <c r="B1" s="430"/>
      <c r="C1" s="430"/>
      <c r="D1" s="430"/>
      <c r="E1" s="430"/>
      <c r="F1" s="430"/>
      <c r="G1" s="430"/>
    </row>
    <row r="2" spans="1:7" s="188" customFormat="1" ht="62.25">
      <c r="A2" s="116"/>
      <c r="B2" s="117" t="s">
        <v>51</v>
      </c>
      <c r="C2" s="118" t="s">
        <v>36</v>
      </c>
      <c r="D2" s="119" t="s">
        <v>153</v>
      </c>
      <c r="E2" s="119" t="s">
        <v>154</v>
      </c>
      <c r="F2" s="119" t="s">
        <v>155</v>
      </c>
      <c r="G2" s="119" t="s">
        <v>38</v>
      </c>
    </row>
    <row r="3" spans="1:7" s="313" customFormat="1" ht="15.75">
      <c r="A3" s="120"/>
      <c r="B3" s="8" t="s">
        <v>0</v>
      </c>
      <c r="C3" s="121"/>
      <c r="D3" s="122"/>
      <c r="E3" s="123"/>
      <c r="F3" s="123"/>
      <c r="G3" s="123"/>
    </row>
    <row r="4" spans="1:11" s="313" customFormat="1" ht="15.75">
      <c r="A4" s="120">
        <v>1</v>
      </c>
      <c r="B4" s="124" t="s">
        <v>1</v>
      </c>
      <c r="C4" s="121" t="s">
        <v>37</v>
      </c>
      <c r="D4" s="181">
        <v>23.7</v>
      </c>
      <c r="E4" s="121">
        <v>23.7</v>
      </c>
      <c r="F4" s="121">
        <v>23.7</v>
      </c>
      <c r="G4" s="121">
        <f>F4/E4*100</f>
        <v>100</v>
      </c>
      <c r="H4" s="121">
        <v>23.7</v>
      </c>
      <c r="I4" s="121">
        <v>23.7</v>
      </c>
      <c r="J4" s="121">
        <v>23.7</v>
      </c>
      <c r="K4" s="121">
        <v>23.7</v>
      </c>
    </row>
    <row r="5" spans="1:11" s="313" customFormat="1" ht="30.75">
      <c r="A5" s="120">
        <f>A4+1</f>
        <v>2</v>
      </c>
      <c r="B5" s="124" t="s">
        <v>2</v>
      </c>
      <c r="C5" s="121" t="s">
        <v>37</v>
      </c>
      <c r="D5" s="181">
        <v>17.2</v>
      </c>
      <c r="E5" s="181">
        <v>17.3</v>
      </c>
      <c r="F5" s="181">
        <v>17.3</v>
      </c>
      <c r="G5" s="125">
        <f>F5/E5*100</f>
        <v>100</v>
      </c>
      <c r="H5" s="127">
        <v>17.57</v>
      </c>
      <c r="I5" s="127">
        <v>17.57</v>
      </c>
      <c r="J5" s="127">
        <v>17.57</v>
      </c>
      <c r="K5" s="127">
        <v>17.57</v>
      </c>
    </row>
    <row r="6" spans="1:7" s="313" customFormat="1" ht="15.75">
      <c r="A6" s="120">
        <f>A5+1</f>
        <v>3</v>
      </c>
      <c r="B6" s="124" t="s">
        <v>3</v>
      </c>
      <c r="C6" s="121" t="s">
        <v>37</v>
      </c>
      <c r="D6" s="181">
        <v>11.1</v>
      </c>
      <c r="E6" s="127">
        <v>11</v>
      </c>
      <c r="F6" s="127">
        <v>11.1</v>
      </c>
      <c r="G6" s="125">
        <f>F6/E6*100</f>
        <v>100.9090909090909</v>
      </c>
    </row>
    <row r="7" spans="1:12" s="313" customFormat="1" ht="15.75">
      <c r="A7" s="120">
        <f>A6+1</f>
        <v>4</v>
      </c>
      <c r="B7" s="124" t="s">
        <v>53</v>
      </c>
      <c r="C7" s="121" t="s">
        <v>38</v>
      </c>
      <c r="D7" s="181">
        <v>8.3</v>
      </c>
      <c r="E7" s="127">
        <v>9.2</v>
      </c>
      <c r="F7" s="127">
        <v>9.2</v>
      </c>
      <c r="G7" s="125">
        <f>F7/E7*100</f>
        <v>100</v>
      </c>
      <c r="L7" s="314"/>
    </row>
    <row r="8" spans="1:12" s="313" customFormat="1" ht="15.75">
      <c r="A8" s="120">
        <f>A7+1</f>
        <v>5</v>
      </c>
      <c r="B8" s="128" t="s">
        <v>52</v>
      </c>
      <c r="C8" s="121" t="s">
        <v>38</v>
      </c>
      <c r="D8" s="181">
        <v>0.5</v>
      </c>
      <c r="E8" s="127">
        <v>0.5</v>
      </c>
      <c r="F8" s="127">
        <v>0.6</v>
      </c>
      <c r="G8" s="121">
        <f>F8/E8*100</f>
        <v>120</v>
      </c>
      <c r="L8" s="314"/>
    </row>
    <row r="9" spans="1:12" s="313" customFormat="1" ht="15.75">
      <c r="A9" s="120"/>
      <c r="B9" s="8" t="s">
        <v>67</v>
      </c>
      <c r="C9" s="121"/>
      <c r="D9" s="121"/>
      <c r="E9" s="127"/>
      <c r="F9" s="126"/>
      <c r="G9" s="127"/>
      <c r="L9" s="314"/>
    </row>
    <row r="10" spans="1:7" s="313" customFormat="1" ht="15.75">
      <c r="A10" s="120">
        <f>A8+1</f>
        <v>6</v>
      </c>
      <c r="B10" s="124" t="s">
        <v>4</v>
      </c>
      <c r="C10" s="121" t="s">
        <v>39</v>
      </c>
      <c r="D10" s="181">
        <v>152.9</v>
      </c>
      <c r="E10" s="127">
        <v>74</v>
      </c>
      <c r="F10" s="126">
        <v>129.6</v>
      </c>
      <c r="G10" s="130">
        <f aca="true" t="shared" si="0" ref="G10:G16">F10/E10*100</f>
        <v>175.13513513513513</v>
      </c>
    </row>
    <row r="11" spans="1:7" s="191" customFormat="1" ht="15.75">
      <c r="A11" s="120"/>
      <c r="B11" s="124" t="s">
        <v>54</v>
      </c>
      <c r="C11" s="121" t="s">
        <v>39</v>
      </c>
      <c r="D11" s="181">
        <v>118.5</v>
      </c>
      <c r="E11" s="127">
        <v>37.3</v>
      </c>
      <c r="F11" s="126">
        <v>93.8</v>
      </c>
      <c r="G11" s="130">
        <f t="shared" si="0"/>
        <v>251.47453083109917</v>
      </c>
    </row>
    <row r="12" spans="1:7" s="313" customFormat="1" ht="15.75">
      <c r="A12" s="120">
        <f>A10+1</f>
        <v>7</v>
      </c>
      <c r="B12" s="131" t="s">
        <v>5</v>
      </c>
      <c r="C12" s="121"/>
      <c r="D12" s="181">
        <v>22643</v>
      </c>
      <c r="E12" s="127">
        <v>23280</v>
      </c>
      <c r="F12" s="126">
        <v>24735</v>
      </c>
      <c r="G12" s="127">
        <f t="shared" si="0"/>
        <v>106.25</v>
      </c>
    </row>
    <row r="13" spans="1:7" s="315" customFormat="1" ht="30.75">
      <c r="A13" s="120">
        <f>A12+1</f>
        <v>8</v>
      </c>
      <c r="B13" s="131" t="s">
        <v>6</v>
      </c>
      <c r="C13" s="133" t="s">
        <v>41</v>
      </c>
      <c r="D13" s="181">
        <v>3.6</v>
      </c>
      <c r="E13" s="127">
        <v>3.6</v>
      </c>
      <c r="F13" s="127">
        <v>3.6</v>
      </c>
      <c r="G13" s="127">
        <f t="shared" si="0"/>
        <v>100</v>
      </c>
    </row>
    <row r="14" spans="1:7" s="313" customFormat="1" ht="46.5">
      <c r="A14" s="120">
        <f>A13+1</f>
        <v>9</v>
      </c>
      <c r="B14" s="131" t="s">
        <v>7</v>
      </c>
      <c r="C14" s="121" t="s">
        <v>38</v>
      </c>
      <c r="D14" s="181">
        <v>15.1</v>
      </c>
      <c r="E14" s="127">
        <v>15.1</v>
      </c>
      <c r="F14" s="127">
        <v>15.1</v>
      </c>
      <c r="G14" s="127">
        <f t="shared" si="0"/>
        <v>100</v>
      </c>
    </row>
    <row r="15" spans="1:7" s="313" customFormat="1" ht="46.5">
      <c r="A15" s="120">
        <f>A14+1</f>
        <v>10</v>
      </c>
      <c r="B15" s="134" t="s">
        <v>122</v>
      </c>
      <c r="C15" s="121" t="s">
        <v>42</v>
      </c>
      <c r="D15" s="181">
        <v>52.4</v>
      </c>
      <c r="E15" s="127">
        <v>37.9</v>
      </c>
      <c r="F15" s="127">
        <v>38.3</v>
      </c>
      <c r="G15" s="130">
        <f t="shared" si="0"/>
        <v>101.05540897097625</v>
      </c>
    </row>
    <row r="16" spans="1:7" s="313" customFormat="1" ht="62.25">
      <c r="A16" s="120">
        <f>A15+1</f>
        <v>11</v>
      </c>
      <c r="B16" s="124" t="s">
        <v>130</v>
      </c>
      <c r="C16" s="121" t="s">
        <v>40</v>
      </c>
      <c r="D16" s="181">
        <v>1010.6</v>
      </c>
      <c r="E16" s="127">
        <v>1329</v>
      </c>
      <c r="F16" s="127">
        <v>990</v>
      </c>
      <c r="G16" s="136">
        <f t="shared" si="0"/>
        <v>74.4920993227991</v>
      </c>
    </row>
    <row r="17" spans="1:7" s="313" customFormat="1" ht="30.75">
      <c r="A17" s="120"/>
      <c r="B17" s="8" t="s">
        <v>68</v>
      </c>
      <c r="C17" s="121"/>
      <c r="D17" s="121"/>
      <c r="E17" s="127"/>
      <c r="F17" s="127"/>
      <c r="G17" s="127"/>
    </row>
    <row r="18" spans="1:14" s="313" customFormat="1" ht="15.75">
      <c r="A18" s="120">
        <f>A16+1</f>
        <v>12</v>
      </c>
      <c r="B18" s="124" t="s">
        <v>11</v>
      </c>
      <c r="C18" s="121" t="s">
        <v>42</v>
      </c>
      <c r="D18" s="316">
        <f>D23+D28+D33+D38</f>
        <v>2316.5</v>
      </c>
      <c r="E18" s="127">
        <f>E23+E28+E33+E38</f>
        <v>2483.8999999999996</v>
      </c>
      <c r="F18" s="127">
        <f>F23+F28+F33+F38</f>
        <v>2594.4</v>
      </c>
      <c r="G18" s="130">
        <f>F18/E18*100</f>
        <v>104.44864930150169</v>
      </c>
      <c r="L18" s="314"/>
      <c r="N18" s="317"/>
    </row>
    <row r="19" spans="1:12" s="313" customFormat="1" ht="15.75">
      <c r="A19" s="137">
        <f>A18+1</f>
        <v>13</v>
      </c>
      <c r="B19" s="124" t="s">
        <v>60</v>
      </c>
      <c r="C19" s="121" t="s">
        <v>39</v>
      </c>
      <c r="D19" s="316">
        <v>93.3</v>
      </c>
      <c r="E19" s="127">
        <f>E24+E29+E34+E39</f>
        <v>37.300000000000004</v>
      </c>
      <c r="F19" s="127">
        <f>F24+F29+F34+F39</f>
        <v>35.9</v>
      </c>
      <c r="G19" s="130">
        <f>F19/E19*100</f>
        <v>96.24664879356567</v>
      </c>
      <c r="L19" s="314"/>
    </row>
    <row r="20" spans="1:12" s="313" customFormat="1" ht="30.75">
      <c r="A20" s="137">
        <f>A19+1</f>
        <v>14</v>
      </c>
      <c r="B20" s="124" t="s">
        <v>8</v>
      </c>
      <c r="C20" s="121" t="s">
        <v>43</v>
      </c>
      <c r="D20" s="316">
        <v>1751</v>
      </c>
      <c r="E20" s="138">
        <v>2343.3</v>
      </c>
      <c r="F20" s="138">
        <v>2440</v>
      </c>
      <c r="G20" s="130">
        <f>F20/E20*100</f>
        <v>104.12665898519182</v>
      </c>
      <c r="L20" s="314"/>
    </row>
    <row r="21" spans="1:7" s="313" customFormat="1" ht="15.75">
      <c r="A21" s="137">
        <v>15</v>
      </c>
      <c r="B21" s="134" t="s">
        <v>131</v>
      </c>
      <c r="C21" s="121" t="s">
        <v>40</v>
      </c>
      <c r="D21" s="316">
        <v>21034</v>
      </c>
      <c r="E21" s="139">
        <v>22000</v>
      </c>
      <c r="F21" s="139">
        <v>22000</v>
      </c>
      <c r="G21" s="130">
        <f aca="true" t="shared" si="1" ref="G21:G26">F21/E21*100</f>
        <v>100</v>
      </c>
    </row>
    <row r="22" spans="1:7" s="313" customFormat="1" ht="15.75">
      <c r="A22" s="137"/>
      <c r="B22" s="140" t="s">
        <v>10</v>
      </c>
      <c r="C22" s="121"/>
      <c r="D22" s="127"/>
      <c r="E22" s="127"/>
      <c r="F22" s="127"/>
      <c r="G22" s="130"/>
    </row>
    <row r="23" spans="1:13" s="313" customFormat="1" ht="15.75">
      <c r="A23" s="137">
        <f>A21+1</f>
        <v>16</v>
      </c>
      <c r="B23" s="124" t="s">
        <v>11</v>
      </c>
      <c r="C23" s="121" t="s">
        <v>42</v>
      </c>
      <c r="D23" s="316">
        <v>2155.7</v>
      </c>
      <c r="E23" s="127">
        <v>2302.6</v>
      </c>
      <c r="F23" s="127">
        <v>2401</v>
      </c>
      <c r="G23" s="130">
        <f t="shared" si="1"/>
        <v>104.27343003561191</v>
      </c>
      <c r="L23" s="314"/>
      <c r="M23" s="318"/>
    </row>
    <row r="24" spans="1:12" s="313" customFormat="1" ht="15.75">
      <c r="A24" s="137">
        <f>A23+1</f>
        <v>17</v>
      </c>
      <c r="B24" s="124" t="s">
        <v>60</v>
      </c>
      <c r="C24" s="121" t="s">
        <v>42</v>
      </c>
      <c r="D24" s="316">
        <v>92.2</v>
      </c>
      <c r="E24" s="127">
        <v>37.1</v>
      </c>
      <c r="F24" s="127">
        <v>31.4</v>
      </c>
      <c r="G24" s="130">
        <f t="shared" si="1"/>
        <v>84.63611859838274</v>
      </c>
      <c r="L24" s="314"/>
    </row>
    <row r="25" spans="1:12" s="313" customFormat="1" ht="30.75">
      <c r="A25" s="137">
        <f>A24+1</f>
        <v>18</v>
      </c>
      <c r="B25" s="124" t="s">
        <v>8</v>
      </c>
      <c r="C25" s="121" t="s">
        <v>43</v>
      </c>
      <c r="D25" s="316">
        <v>6214</v>
      </c>
      <c r="E25" s="127">
        <v>6414</v>
      </c>
      <c r="F25" s="127">
        <v>6630</v>
      </c>
      <c r="G25" s="130">
        <f t="shared" si="1"/>
        <v>103.36763330215155</v>
      </c>
      <c r="H25" s="195"/>
      <c r="L25" s="314"/>
    </row>
    <row r="26" spans="1:12" s="313" customFormat="1" ht="15.75">
      <c r="A26" s="137">
        <v>19</v>
      </c>
      <c r="B26" s="134" t="s">
        <v>131</v>
      </c>
      <c r="C26" s="121" t="s">
        <v>40</v>
      </c>
      <c r="D26" s="316">
        <v>26345</v>
      </c>
      <c r="E26" s="127">
        <v>29900</v>
      </c>
      <c r="F26" s="127">
        <v>25700</v>
      </c>
      <c r="G26" s="130">
        <f t="shared" si="1"/>
        <v>85.95317725752508</v>
      </c>
      <c r="L26" s="314"/>
    </row>
    <row r="27" spans="1:12" s="313" customFormat="1" ht="32.25">
      <c r="A27" s="137"/>
      <c r="B27" s="143" t="s">
        <v>87</v>
      </c>
      <c r="C27" s="144"/>
      <c r="D27" s="145"/>
      <c r="E27" s="127"/>
      <c r="F27" s="127"/>
      <c r="G27" s="146"/>
      <c r="L27" s="319"/>
    </row>
    <row r="28" spans="1:12" s="313" customFormat="1" ht="15.75">
      <c r="A28" s="137">
        <f>A26+1</f>
        <v>20</v>
      </c>
      <c r="B28" s="147" t="s">
        <v>11</v>
      </c>
      <c r="C28" s="121" t="s">
        <v>42</v>
      </c>
      <c r="D28" s="181">
        <v>1.8</v>
      </c>
      <c r="E28" s="127">
        <v>1.7</v>
      </c>
      <c r="F28" s="127">
        <v>1.8</v>
      </c>
      <c r="G28" s="130">
        <f>F28/E28*100</f>
        <v>105.88235294117648</v>
      </c>
      <c r="L28" s="319"/>
    </row>
    <row r="29" spans="1:12" s="313" customFormat="1" ht="15.75">
      <c r="A29" s="137">
        <f>A28+1</f>
        <v>21</v>
      </c>
      <c r="B29" s="147" t="s">
        <v>60</v>
      </c>
      <c r="C29" s="121" t="s">
        <v>42</v>
      </c>
      <c r="D29" s="181">
        <v>0</v>
      </c>
      <c r="E29" s="127">
        <v>0</v>
      </c>
      <c r="F29" s="127">
        <v>0</v>
      </c>
      <c r="G29" s="130">
        <v>0</v>
      </c>
      <c r="L29" s="319"/>
    </row>
    <row r="30" spans="1:12" s="313" customFormat="1" ht="30.75">
      <c r="A30" s="137">
        <f>A29+1</f>
        <v>22</v>
      </c>
      <c r="B30" s="147" t="s">
        <v>8</v>
      </c>
      <c r="C30" s="121" t="s">
        <v>43</v>
      </c>
      <c r="D30" s="181">
        <v>151.5</v>
      </c>
      <c r="E30" s="320">
        <v>121</v>
      </c>
      <c r="F30" s="320">
        <v>154.5</v>
      </c>
      <c r="G30" s="130">
        <f>F30/E30*100</f>
        <v>127.68595041322315</v>
      </c>
      <c r="L30" s="319"/>
    </row>
    <row r="31" spans="1:12" s="313" customFormat="1" ht="15.75">
      <c r="A31" s="137">
        <f>A30+1</f>
        <v>23</v>
      </c>
      <c r="B31" s="150" t="s">
        <v>131</v>
      </c>
      <c r="C31" s="121" t="s">
        <v>40</v>
      </c>
      <c r="D31" s="181">
        <v>14903</v>
      </c>
      <c r="E31" s="151">
        <v>14426</v>
      </c>
      <c r="F31" s="151">
        <v>15500</v>
      </c>
      <c r="G31" s="130">
        <f>F31/E31*100</f>
        <v>107.44489116872313</v>
      </c>
      <c r="L31" s="319"/>
    </row>
    <row r="32" spans="1:12" s="313" customFormat="1" ht="32.25">
      <c r="A32" s="137"/>
      <c r="B32" s="152" t="s">
        <v>61</v>
      </c>
      <c r="C32" s="144"/>
      <c r="D32" s="144"/>
      <c r="E32" s="127"/>
      <c r="F32" s="127"/>
      <c r="G32" s="127"/>
      <c r="L32" s="319"/>
    </row>
    <row r="33" spans="1:12" s="313" customFormat="1" ht="15.75">
      <c r="A33" s="137">
        <v>24</v>
      </c>
      <c r="B33" s="124" t="s">
        <v>11</v>
      </c>
      <c r="C33" s="121" t="s">
        <v>42</v>
      </c>
      <c r="D33" s="316">
        <v>102.3</v>
      </c>
      <c r="E33" s="127">
        <v>110.6</v>
      </c>
      <c r="F33" s="127">
        <v>115.5</v>
      </c>
      <c r="G33" s="130">
        <f>F33/E33*100</f>
        <v>104.43037974683544</v>
      </c>
      <c r="L33" s="321"/>
    </row>
    <row r="34" spans="1:12" s="313" customFormat="1" ht="15.75">
      <c r="A34" s="137">
        <f>A33+1</f>
        <v>25</v>
      </c>
      <c r="B34" s="124" t="s">
        <v>60</v>
      </c>
      <c r="C34" s="121" t="s">
        <v>42</v>
      </c>
      <c r="D34" s="316">
        <v>0</v>
      </c>
      <c r="E34" s="127">
        <v>0</v>
      </c>
      <c r="F34" s="127">
        <v>1.8</v>
      </c>
      <c r="G34" s="130">
        <v>180</v>
      </c>
      <c r="L34" s="314"/>
    </row>
    <row r="35" spans="1:12" s="313" customFormat="1" ht="30.75">
      <c r="A35" s="137">
        <f>A34+1</f>
        <v>26</v>
      </c>
      <c r="B35" s="124" t="s">
        <v>8</v>
      </c>
      <c r="C35" s="121" t="s">
        <v>43</v>
      </c>
      <c r="D35" s="316">
        <v>127.9</v>
      </c>
      <c r="E35" s="153">
        <v>211</v>
      </c>
      <c r="F35" s="153">
        <v>220</v>
      </c>
      <c r="G35" s="130">
        <f>F35/E35*100</f>
        <v>104.2654028436019</v>
      </c>
      <c r="L35" s="314"/>
    </row>
    <row r="36" spans="1:7" s="313" customFormat="1" ht="15.75">
      <c r="A36" s="137">
        <v>27</v>
      </c>
      <c r="B36" s="134" t="s">
        <v>131</v>
      </c>
      <c r="C36" s="121" t="s">
        <v>40</v>
      </c>
      <c r="D36" s="322">
        <v>14500</v>
      </c>
      <c r="E36" s="154">
        <v>16800</v>
      </c>
      <c r="F36" s="154">
        <v>16900</v>
      </c>
      <c r="G36" s="130">
        <f>F36/E36*100</f>
        <v>100.59523809523809</v>
      </c>
    </row>
    <row r="37" spans="1:7" s="313" customFormat="1" ht="32.25">
      <c r="A37" s="137"/>
      <c r="B37" s="140" t="s">
        <v>78</v>
      </c>
      <c r="C37" s="144"/>
      <c r="D37" s="127"/>
      <c r="E37" s="127"/>
      <c r="F37" s="127"/>
      <c r="G37" s="127"/>
    </row>
    <row r="38" spans="1:7" s="313" customFormat="1" ht="15.75">
      <c r="A38" s="137">
        <f>A36+1</f>
        <v>28</v>
      </c>
      <c r="B38" s="124" t="s">
        <v>11</v>
      </c>
      <c r="C38" s="121" t="s">
        <v>42</v>
      </c>
      <c r="D38" s="316">
        <v>56.7</v>
      </c>
      <c r="E38" s="127">
        <v>69</v>
      </c>
      <c r="F38" s="127">
        <v>76.1</v>
      </c>
      <c r="G38" s="130">
        <f>F38/E38*100</f>
        <v>110.28985507246377</v>
      </c>
    </row>
    <row r="39" spans="1:7" s="313" customFormat="1" ht="15.75">
      <c r="A39" s="137">
        <f>A38+1</f>
        <v>29</v>
      </c>
      <c r="B39" s="124" t="s">
        <v>60</v>
      </c>
      <c r="C39" s="121" t="s">
        <v>42</v>
      </c>
      <c r="D39" s="316">
        <v>1.1</v>
      </c>
      <c r="E39" s="127">
        <v>0.2</v>
      </c>
      <c r="F39" s="127">
        <v>2.7</v>
      </c>
      <c r="G39" s="130">
        <v>0</v>
      </c>
    </row>
    <row r="40" spans="1:7" s="313" customFormat="1" ht="30.75">
      <c r="A40" s="137">
        <f>A39+1</f>
        <v>30</v>
      </c>
      <c r="B40" s="124" t="s">
        <v>8</v>
      </c>
      <c r="C40" s="121" t="s">
        <v>43</v>
      </c>
      <c r="D40" s="316">
        <v>345.7</v>
      </c>
      <c r="E40" s="138">
        <v>426</v>
      </c>
      <c r="F40" s="138">
        <v>488</v>
      </c>
      <c r="G40" s="130">
        <f>F40/E40*100</f>
        <v>114.55399061032865</v>
      </c>
    </row>
    <row r="41" spans="1:7" s="313" customFormat="1" ht="15.75">
      <c r="A41" s="137">
        <v>31</v>
      </c>
      <c r="B41" s="134" t="s">
        <v>131</v>
      </c>
      <c r="C41" s="121" t="s">
        <v>40</v>
      </c>
      <c r="D41" s="316">
        <v>18000</v>
      </c>
      <c r="E41" s="154">
        <v>17860</v>
      </c>
      <c r="F41" s="154">
        <v>19700</v>
      </c>
      <c r="G41" s="130">
        <f>F41/E41*100</f>
        <v>110.30235162374021</v>
      </c>
    </row>
    <row r="42" spans="1:7" s="313" customFormat="1" ht="15.75">
      <c r="A42" s="137"/>
      <c r="B42" s="18" t="s">
        <v>12</v>
      </c>
      <c r="C42" s="144"/>
      <c r="D42" s="132"/>
      <c r="E42" s="127"/>
      <c r="F42" s="127"/>
      <c r="G42" s="127"/>
    </row>
    <row r="43" spans="1:7" s="313" customFormat="1" ht="15.75">
      <c r="A43" s="137">
        <f>A41+1</f>
        <v>32</v>
      </c>
      <c r="B43" s="134" t="s">
        <v>85</v>
      </c>
      <c r="C43" s="121" t="s">
        <v>42</v>
      </c>
      <c r="D43" s="316">
        <v>562.3</v>
      </c>
      <c r="E43" s="127">
        <v>470</v>
      </c>
      <c r="F43" s="248">
        <v>505.6</v>
      </c>
      <c r="G43" s="130">
        <f>F43/E43*100</f>
        <v>107.57446808510637</v>
      </c>
    </row>
    <row r="44" spans="1:7" s="313" customFormat="1" ht="15.75">
      <c r="A44" s="137">
        <f>A43+1</f>
        <v>33</v>
      </c>
      <c r="B44" s="124" t="s">
        <v>60</v>
      </c>
      <c r="C44" s="121" t="s">
        <v>42</v>
      </c>
      <c r="D44" s="316">
        <v>12.9</v>
      </c>
      <c r="E44" s="127">
        <v>4.5</v>
      </c>
      <c r="F44" s="126">
        <v>19.5</v>
      </c>
      <c r="G44" s="136">
        <v>1360</v>
      </c>
    </row>
    <row r="45" spans="1:7" s="313" customFormat="1" ht="30.75">
      <c r="A45" s="137">
        <f>A44+1</f>
        <v>34</v>
      </c>
      <c r="B45" s="134" t="s">
        <v>8</v>
      </c>
      <c r="C45" s="121" t="s">
        <v>43</v>
      </c>
      <c r="D45" s="316">
        <v>165</v>
      </c>
      <c r="E45" s="323">
        <v>0.13</v>
      </c>
      <c r="F45" s="324">
        <v>0.133</v>
      </c>
      <c r="G45" s="130">
        <v>100</v>
      </c>
    </row>
    <row r="46" spans="1:7" s="313" customFormat="1" ht="15.75">
      <c r="A46" s="137">
        <v>35</v>
      </c>
      <c r="B46" s="134" t="s">
        <v>13</v>
      </c>
      <c r="C46" s="121" t="s">
        <v>40</v>
      </c>
      <c r="D46" s="316">
        <v>9062</v>
      </c>
      <c r="E46" s="127">
        <v>10000</v>
      </c>
      <c r="F46" s="127">
        <v>10000</v>
      </c>
      <c r="G46" s="130">
        <f>F46/E46*100</f>
        <v>100</v>
      </c>
    </row>
    <row r="47" spans="1:7" s="313" customFormat="1" ht="15.75">
      <c r="A47" s="157"/>
      <c r="B47" s="19" t="s">
        <v>18</v>
      </c>
      <c r="C47" s="144"/>
      <c r="D47" s="144"/>
      <c r="E47" s="127"/>
      <c r="F47" s="127"/>
      <c r="G47" s="127"/>
    </row>
    <row r="48" spans="1:7" s="313" customFormat="1" ht="15.75">
      <c r="A48" s="157">
        <f>A46+1</f>
        <v>36</v>
      </c>
      <c r="B48" s="124" t="s">
        <v>19</v>
      </c>
      <c r="C48" s="121" t="s">
        <v>44</v>
      </c>
      <c r="D48" s="316">
        <v>41</v>
      </c>
      <c r="E48" s="127">
        <v>50</v>
      </c>
      <c r="F48" s="127">
        <v>60</v>
      </c>
      <c r="G48" s="127">
        <f>F48/E48*100</f>
        <v>120</v>
      </c>
    </row>
    <row r="49" spans="1:12" s="313" customFormat="1" ht="30.75">
      <c r="A49" s="157">
        <f>A48+1</f>
        <v>37</v>
      </c>
      <c r="B49" s="124" t="s">
        <v>20</v>
      </c>
      <c r="C49" s="121" t="s">
        <v>39</v>
      </c>
      <c r="D49" s="316">
        <v>0.2</v>
      </c>
      <c r="E49" s="127">
        <v>0.3</v>
      </c>
      <c r="F49" s="153">
        <v>0.3</v>
      </c>
      <c r="G49" s="127">
        <v>100</v>
      </c>
      <c r="L49" s="314"/>
    </row>
    <row r="50" spans="1:12" s="313" customFormat="1" ht="15.75">
      <c r="A50" s="157">
        <f>A49+1</f>
        <v>38</v>
      </c>
      <c r="B50" s="124" t="s">
        <v>60</v>
      </c>
      <c r="C50" s="121" t="s">
        <v>39</v>
      </c>
      <c r="D50" s="316">
        <v>0</v>
      </c>
      <c r="E50" s="127">
        <v>0.2</v>
      </c>
      <c r="F50" s="153">
        <v>0.2</v>
      </c>
      <c r="G50" s="127">
        <v>100</v>
      </c>
      <c r="L50" s="314"/>
    </row>
    <row r="51" spans="1:12" s="313" customFormat="1" ht="15.75">
      <c r="A51" s="157">
        <v>39</v>
      </c>
      <c r="B51" s="134" t="s">
        <v>131</v>
      </c>
      <c r="C51" s="121" t="s">
        <v>40</v>
      </c>
      <c r="D51" s="316">
        <v>11500</v>
      </c>
      <c r="E51" s="127">
        <v>11500</v>
      </c>
      <c r="F51" s="127">
        <v>11500</v>
      </c>
      <c r="G51" s="127">
        <f aca="true" t="shared" si="2" ref="G51:G57">F51/E51*100</f>
        <v>100</v>
      </c>
      <c r="L51" s="325"/>
    </row>
    <row r="52" spans="1:12" s="313" customFormat="1" ht="30.75">
      <c r="A52" s="120"/>
      <c r="B52" s="18" t="s">
        <v>21</v>
      </c>
      <c r="C52" s="121"/>
      <c r="D52" s="132"/>
      <c r="E52" s="158"/>
      <c r="F52" s="158"/>
      <c r="G52" s="127"/>
      <c r="L52" s="325"/>
    </row>
    <row r="53" spans="1:12" s="313" customFormat="1" ht="15.75">
      <c r="A53" s="120">
        <f>A51+1</f>
        <v>40</v>
      </c>
      <c r="B53" s="124" t="s">
        <v>22</v>
      </c>
      <c r="C53" s="121" t="s">
        <v>42</v>
      </c>
      <c r="D53" s="316">
        <v>840.4</v>
      </c>
      <c r="E53" s="127">
        <v>882</v>
      </c>
      <c r="F53" s="127">
        <v>791.8</v>
      </c>
      <c r="G53" s="130">
        <f t="shared" si="2"/>
        <v>89.77324263038548</v>
      </c>
      <c r="L53" s="314"/>
    </row>
    <row r="54" spans="1:12" s="313" customFormat="1" ht="15.75">
      <c r="A54" s="157">
        <f>A53+1</f>
        <v>41</v>
      </c>
      <c r="B54" s="124" t="s">
        <v>23</v>
      </c>
      <c r="C54" s="121" t="s">
        <v>42</v>
      </c>
      <c r="D54" s="316">
        <v>160.8</v>
      </c>
      <c r="E54" s="127">
        <v>167.1</v>
      </c>
      <c r="F54" s="127">
        <v>167.2</v>
      </c>
      <c r="G54" s="130">
        <f t="shared" si="2"/>
        <v>100.05984440454819</v>
      </c>
      <c r="L54" s="314"/>
    </row>
    <row r="55" spans="1:7" s="313" customFormat="1" ht="15.75">
      <c r="A55" s="157">
        <f>A54+1</f>
        <v>42</v>
      </c>
      <c r="B55" s="124" t="s">
        <v>24</v>
      </c>
      <c r="C55" s="121" t="s">
        <v>42</v>
      </c>
      <c r="D55" s="322">
        <v>26.3</v>
      </c>
      <c r="E55" s="127">
        <v>24</v>
      </c>
      <c r="F55" s="127">
        <v>24.9</v>
      </c>
      <c r="G55" s="130">
        <f t="shared" si="2"/>
        <v>103.74999999999999</v>
      </c>
    </row>
    <row r="56" spans="1:12" s="313" customFormat="1" ht="15.75">
      <c r="A56" s="157">
        <f>A55+1</f>
        <v>43</v>
      </c>
      <c r="B56" s="124" t="s">
        <v>9</v>
      </c>
      <c r="C56" s="121" t="s">
        <v>44</v>
      </c>
      <c r="D56" s="316">
        <v>1163</v>
      </c>
      <c r="E56" s="127">
        <v>1165</v>
      </c>
      <c r="F56" s="127">
        <v>1165</v>
      </c>
      <c r="G56" s="130">
        <f t="shared" si="2"/>
        <v>100</v>
      </c>
      <c r="L56" s="326"/>
    </row>
    <row r="57" spans="1:7" s="313" customFormat="1" ht="15.75">
      <c r="A57" s="157">
        <f>A56+1</f>
        <v>44</v>
      </c>
      <c r="B57" s="124" t="s">
        <v>16</v>
      </c>
      <c r="C57" s="121" t="s">
        <v>40</v>
      </c>
      <c r="D57" s="316">
        <v>11000</v>
      </c>
      <c r="E57" s="127">
        <v>11000</v>
      </c>
      <c r="F57" s="127">
        <v>11000</v>
      </c>
      <c r="G57" s="130">
        <f t="shared" si="2"/>
        <v>100</v>
      </c>
    </row>
    <row r="58" spans="1:7" s="313" customFormat="1" ht="15.75">
      <c r="A58" s="157"/>
      <c r="B58" s="21" t="s">
        <v>25</v>
      </c>
      <c r="C58" s="144"/>
      <c r="D58" s="161"/>
      <c r="E58" s="127"/>
      <c r="F58" s="127"/>
      <c r="G58" s="127"/>
    </row>
    <row r="59" spans="1:12" s="313" customFormat="1" ht="62.25">
      <c r="A59" s="157">
        <f>A57+1</f>
        <v>45</v>
      </c>
      <c r="B59" s="134" t="s">
        <v>86</v>
      </c>
      <c r="C59" s="121" t="s">
        <v>42</v>
      </c>
      <c r="D59" s="135">
        <v>920</v>
      </c>
      <c r="E59" s="127">
        <v>929.6</v>
      </c>
      <c r="F59" s="127">
        <v>1911.4</v>
      </c>
      <c r="G59" s="130">
        <f>F59/E59*100</f>
        <v>205.61531841652325</v>
      </c>
      <c r="L59" s="327"/>
    </row>
    <row r="60" spans="1:7" s="313" customFormat="1" ht="15.75">
      <c r="A60" s="157">
        <f>A59+1</f>
        <v>46</v>
      </c>
      <c r="B60" s="134" t="s">
        <v>26</v>
      </c>
      <c r="C60" s="121" t="s">
        <v>50</v>
      </c>
      <c r="D60" s="135">
        <v>106</v>
      </c>
      <c r="E60" s="161">
        <v>95</v>
      </c>
      <c r="F60" s="161">
        <v>99</v>
      </c>
      <c r="G60" s="130">
        <f>F60/E60*100</f>
        <v>104.21052631578947</v>
      </c>
    </row>
    <row r="61" spans="1:7" s="313" customFormat="1" ht="93.75">
      <c r="A61" s="157">
        <v>47</v>
      </c>
      <c r="B61" s="134" t="s">
        <v>89</v>
      </c>
      <c r="C61" s="121" t="s">
        <v>38</v>
      </c>
      <c r="D61" s="135">
        <v>19.9</v>
      </c>
      <c r="E61" s="127">
        <v>19.9</v>
      </c>
      <c r="F61" s="127">
        <v>19.9</v>
      </c>
      <c r="G61" s="130">
        <f>F61/E61*100</f>
        <v>100</v>
      </c>
    </row>
    <row r="62" spans="1:7" s="313" customFormat="1" ht="30.75">
      <c r="A62" s="157">
        <v>48</v>
      </c>
      <c r="B62" s="134" t="s">
        <v>58</v>
      </c>
      <c r="C62" s="121" t="s">
        <v>44</v>
      </c>
      <c r="D62" s="135">
        <v>655</v>
      </c>
      <c r="E62" s="161">
        <v>665</v>
      </c>
      <c r="F62" s="161">
        <v>665</v>
      </c>
      <c r="G62" s="130">
        <f>F62/E62*100</f>
        <v>100</v>
      </c>
    </row>
    <row r="63" spans="1:7" s="313" customFormat="1" ht="15.75">
      <c r="A63" s="157">
        <v>49</v>
      </c>
      <c r="B63" s="134" t="s">
        <v>16</v>
      </c>
      <c r="C63" s="121" t="s">
        <v>40</v>
      </c>
      <c r="D63" s="135">
        <v>12282</v>
      </c>
      <c r="E63" s="127">
        <v>12300</v>
      </c>
      <c r="F63" s="127">
        <v>12300</v>
      </c>
      <c r="G63" s="130">
        <f>F63/E63*100</f>
        <v>100</v>
      </c>
    </row>
    <row r="64" spans="1:7" s="313" customFormat="1" ht="30.75">
      <c r="A64" s="157"/>
      <c r="B64" s="21" t="s">
        <v>33</v>
      </c>
      <c r="C64" s="144"/>
      <c r="D64" s="127"/>
      <c r="E64" s="127"/>
      <c r="F64" s="127"/>
      <c r="G64" s="127"/>
    </row>
    <row r="65" spans="1:7" s="313" customFormat="1" ht="62.25">
      <c r="A65" s="157">
        <f>A63+1</f>
        <v>50</v>
      </c>
      <c r="B65" s="124" t="s">
        <v>79</v>
      </c>
      <c r="C65" s="121" t="s">
        <v>49</v>
      </c>
      <c r="D65" s="135">
        <v>2083.5</v>
      </c>
      <c r="E65" s="127">
        <v>1328.7</v>
      </c>
      <c r="F65" s="127">
        <v>2649.4</v>
      </c>
      <c r="G65" s="130">
        <f>F65/E65*100</f>
        <v>199.39790772935953</v>
      </c>
    </row>
    <row r="66" spans="1:7" s="313" customFormat="1" ht="15.75">
      <c r="A66" s="157">
        <v>51</v>
      </c>
      <c r="B66" s="124" t="s">
        <v>90</v>
      </c>
      <c r="C66" s="121" t="s">
        <v>50</v>
      </c>
      <c r="D66" s="135">
        <v>714</v>
      </c>
      <c r="E66" s="158">
        <v>945</v>
      </c>
      <c r="F66" s="158">
        <v>987</v>
      </c>
      <c r="G66" s="130">
        <f>F66/E66*100</f>
        <v>104.44444444444446</v>
      </c>
    </row>
    <row r="67" spans="1:7" s="313" customFormat="1" ht="78">
      <c r="A67" s="157">
        <v>52</v>
      </c>
      <c r="B67" s="124" t="s">
        <v>94</v>
      </c>
      <c r="C67" s="121" t="s">
        <v>38</v>
      </c>
      <c r="D67" s="135">
        <v>26.7</v>
      </c>
      <c r="E67" s="158">
        <v>32</v>
      </c>
      <c r="F67" s="158">
        <v>31</v>
      </c>
      <c r="G67" s="130">
        <f>F67/E67*100</f>
        <v>96.875</v>
      </c>
    </row>
    <row r="68" spans="1:7" s="313" customFormat="1" ht="78">
      <c r="A68" s="157">
        <v>53</v>
      </c>
      <c r="B68" s="124" t="s">
        <v>93</v>
      </c>
      <c r="C68" s="121" t="s">
        <v>38</v>
      </c>
      <c r="D68" s="135">
        <v>81</v>
      </c>
      <c r="E68" s="158">
        <v>82.7</v>
      </c>
      <c r="F68" s="158">
        <v>84.2</v>
      </c>
      <c r="G68" s="130">
        <f>F68/E68*100</f>
        <v>101.81378476420797</v>
      </c>
    </row>
    <row r="69" spans="1:7" s="313" customFormat="1" ht="93.75">
      <c r="A69" s="157">
        <v>54</v>
      </c>
      <c r="B69" s="124" t="s">
        <v>91</v>
      </c>
      <c r="C69" s="163" t="s">
        <v>92</v>
      </c>
      <c r="D69" s="135">
        <v>25</v>
      </c>
      <c r="E69" s="158">
        <v>34</v>
      </c>
      <c r="F69" s="164">
        <v>38.2</v>
      </c>
      <c r="G69" s="130">
        <f>F69/E69*100</f>
        <v>112.3529411764706</v>
      </c>
    </row>
    <row r="70" spans="1:7" s="313" customFormat="1" ht="15.75">
      <c r="A70" s="120"/>
      <c r="B70" s="8" t="s">
        <v>69</v>
      </c>
      <c r="C70" s="121"/>
      <c r="D70" s="165"/>
      <c r="E70" s="158"/>
      <c r="F70" s="158"/>
      <c r="G70" s="158"/>
    </row>
    <row r="71" spans="1:7" s="313" customFormat="1" ht="46.5">
      <c r="A71" s="120">
        <f>A69+1</f>
        <v>55</v>
      </c>
      <c r="B71" s="35" t="s">
        <v>95</v>
      </c>
      <c r="C71" s="121" t="s">
        <v>44</v>
      </c>
      <c r="D71" s="181">
        <v>0</v>
      </c>
      <c r="E71" s="127">
        <v>0</v>
      </c>
      <c r="F71" s="127">
        <v>0</v>
      </c>
      <c r="G71" s="127">
        <v>0</v>
      </c>
    </row>
    <row r="72" spans="1:7" s="313" customFormat="1" ht="109.5">
      <c r="A72" s="120">
        <v>56</v>
      </c>
      <c r="B72" s="35" t="s">
        <v>97</v>
      </c>
      <c r="C72" s="163" t="s">
        <v>38</v>
      </c>
      <c r="D72" s="181">
        <v>18</v>
      </c>
      <c r="E72" s="127">
        <v>14</v>
      </c>
      <c r="F72" s="127">
        <v>14</v>
      </c>
      <c r="G72" s="127">
        <f aca="true" t="shared" si="3" ref="G72:G77">F72/E72*100</f>
        <v>100</v>
      </c>
    </row>
    <row r="73" spans="1:7" s="313" customFormat="1" ht="62.25">
      <c r="A73" s="120">
        <v>57</v>
      </c>
      <c r="B73" s="35" t="s">
        <v>96</v>
      </c>
      <c r="C73" s="163" t="s">
        <v>38</v>
      </c>
      <c r="D73" s="181">
        <v>20</v>
      </c>
      <c r="E73" s="127">
        <v>15</v>
      </c>
      <c r="F73" s="127">
        <v>15</v>
      </c>
      <c r="G73" s="127">
        <f t="shared" si="3"/>
        <v>100</v>
      </c>
    </row>
    <row r="74" spans="1:7" s="313" customFormat="1" ht="93.75">
      <c r="A74" s="120">
        <v>58</v>
      </c>
      <c r="B74" s="35" t="s">
        <v>70</v>
      </c>
      <c r="C74" s="163" t="s">
        <v>98</v>
      </c>
      <c r="D74" s="181">
        <v>230</v>
      </c>
      <c r="E74" s="127">
        <v>45</v>
      </c>
      <c r="F74" s="127">
        <v>45</v>
      </c>
      <c r="G74" s="127">
        <f t="shared" si="3"/>
        <v>100</v>
      </c>
    </row>
    <row r="75" spans="1:7" s="313" customFormat="1" ht="78">
      <c r="A75" s="120">
        <f>A73+1</f>
        <v>58</v>
      </c>
      <c r="B75" s="35" t="s">
        <v>99</v>
      </c>
      <c r="C75" s="163" t="s">
        <v>38</v>
      </c>
      <c r="D75" s="181">
        <v>20</v>
      </c>
      <c r="E75" s="127">
        <v>20</v>
      </c>
      <c r="F75" s="127">
        <v>22</v>
      </c>
      <c r="G75" s="127">
        <f t="shared" si="3"/>
        <v>110.00000000000001</v>
      </c>
    </row>
    <row r="76" spans="1:7" s="313" customFormat="1" ht="93.75">
      <c r="A76" s="120">
        <f>A74+1</f>
        <v>59</v>
      </c>
      <c r="B76" s="35" t="s">
        <v>100</v>
      </c>
      <c r="C76" s="163" t="s">
        <v>38</v>
      </c>
      <c r="D76" s="181">
        <v>5</v>
      </c>
      <c r="E76" s="127">
        <v>1</v>
      </c>
      <c r="F76" s="127">
        <v>1.7</v>
      </c>
      <c r="G76" s="127">
        <f t="shared" si="3"/>
        <v>170</v>
      </c>
    </row>
    <row r="77" spans="1:12" s="313" customFormat="1" ht="78">
      <c r="A77" s="120">
        <f>A75+1</f>
        <v>59</v>
      </c>
      <c r="B77" s="35" t="s">
        <v>101</v>
      </c>
      <c r="C77" s="163" t="s">
        <v>38</v>
      </c>
      <c r="D77" s="181">
        <v>66.1</v>
      </c>
      <c r="E77" s="127">
        <v>30</v>
      </c>
      <c r="F77" s="127">
        <v>39.5</v>
      </c>
      <c r="G77" s="127">
        <f t="shared" si="3"/>
        <v>131.66666666666666</v>
      </c>
      <c r="L77" s="202"/>
    </row>
    <row r="78" spans="1:7" s="313" customFormat="1" ht="15.75">
      <c r="A78" s="157"/>
      <c r="B78" s="18" t="s">
        <v>57</v>
      </c>
      <c r="C78" s="121"/>
      <c r="D78" s="328"/>
      <c r="E78" s="145"/>
      <c r="F78" s="145"/>
      <c r="G78" s="145"/>
    </row>
    <row r="79" spans="1:7" s="313" customFormat="1" ht="15.75">
      <c r="A79" s="157">
        <v>60</v>
      </c>
      <c r="B79" s="124" t="s">
        <v>23</v>
      </c>
      <c r="C79" s="121" t="s">
        <v>43</v>
      </c>
      <c r="D79" s="127">
        <v>750</v>
      </c>
      <c r="E79" s="127">
        <v>750</v>
      </c>
      <c r="F79" s="127">
        <v>750.1</v>
      </c>
      <c r="G79" s="125">
        <f>F79/E79*100</f>
        <v>100.01333333333334</v>
      </c>
    </row>
    <row r="80" spans="1:7" s="313" customFormat="1" ht="15.75">
      <c r="A80" s="157">
        <f>A79+1</f>
        <v>61</v>
      </c>
      <c r="B80" s="124" t="s">
        <v>9</v>
      </c>
      <c r="C80" s="121" t="s">
        <v>44</v>
      </c>
      <c r="D80" s="127">
        <v>166</v>
      </c>
      <c r="E80" s="127">
        <v>166</v>
      </c>
      <c r="F80" s="127">
        <v>166</v>
      </c>
      <c r="G80" s="121">
        <f>F80/E80*100</f>
        <v>100</v>
      </c>
    </row>
    <row r="81" spans="1:12" s="313" customFormat="1" ht="15.75">
      <c r="A81" s="157">
        <f>A80+1</f>
        <v>62</v>
      </c>
      <c r="B81" s="124" t="s">
        <v>16</v>
      </c>
      <c r="C81" s="121" t="s">
        <v>40</v>
      </c>
      <c r="D81" s="127">
        <v>13109</v>
      </c>
      <c r="E81" s="127">
        <v>14349.5</v>
      </c>
      <c r="F81" s="127">
        <v>14685.5</v>
      </c>
      <c r="G81" s="125">
        <f>F81/E81*100</f>
        <v>102.34154500156801</v>
      </c>
      <c r="H81" s="161">
        <v>11585</v>
      </c>
      <c r="L81" s="314"/>
    </row>
    <row r="82" spans="1:7" s="313" customFormat="1" ht="93.75">
      <c r="A82" s="157">
        <f>A81+1</f>
        <v>63</v>
      </c>
      <c r="B82" s="166" t="s">
        <v>81</v>
      </c>
      <c r="C82" s="144" t="s">
        <v>38</v>
      </c>
      <c r="D82" s="121">
        <v>185</v>
      </c>
      <c r="E82" s="121">
        <v>150</v>
      </c>
      <c r="F82" s="121">
        <v>150.5</v>
      </c>
      <c r="G82" s="121">
        <f>F82/E82*100</f>
        <v>100.33333333333334</v>
      </c>
    </row>
    <row r="83" spans="1:7" s="313" customFormat="1" ht="15.75">
      <c r="A83" s="157"/>
      <c r="B83" s="21" t="s">
        <v>56</v>
      </c>
      <c r="C83" s="144"/>
      <c r="D83" s="127"/>
      <c r="E83" s="127"/>
      <c r="F83" s="127"/>
      <c r="G83" s="127"/>
    </row>
    <row r="84" spans="1:7" s="313" customFormat="1" ht="46.5">
      <c r="A84" s="157">
        <v>65</v>
      </c>
      <c r="B84" s="134" t="s">
        <v>102</v>
      </c>
      <c r="C84" s="165" t="s">
        <v>38</v>
      </c>
      <c r="D84" s="161">
        <v>63.9</v>
      </c>
      <c r="E84" s="161">
        <v>64.93</v>
      </c>
      <c r="F84" s="167">
        <v>64.95</v>
      </c>
      <c r="G84" s="168">
        <f>F84/E84*100</f>
        <v>100.0308024025874</v>
      </c>
    </row>
    <row r="85" spans="1:7" s="313" customFormat="1" ht="78">
      <c r="A85" s="157">
        <v>66</v>
      </c>
      <c r="B85" s="35" t="s">
        <v>103</v>
      </c>
      <c r="C85" s="163" t="s">
        <v>38</v>
      </c>
      <c r="D85" s="161">
        <v>49</v>
      </c>
      <c r="E85" s="161">
        <v>44</v>
      </c>
      <c r="F85" s="161">
        <v>46.2</v>
      </c>
      <c r="G85" s="168">
        <f>F85/E85*100</f>
        <v>105</v>
      </c>
    </row>
    <row r="86" spans="1:7" s="313" customFormat="1" ht="62.25">
      <c r="A86" s="157">
        <f>A85+1</f>
        <v>67</v>
      </c>
      <c r="B86" s="134" t="s">
        <v>71</v>
      </c>
      <c r="C86" s="165" t="s">
        <v>38</v>
      </c>
      <c r="D86" s="127">
        <v>97.4</v>
      </c>
      <c r="E86" s="127">
        <v>97.3</v>
      </c>
      <c r="F86" s="127">
        <v>83.6</v>
      </c>
      <c r="G86" s="168">
        <f>F86/E86*100</f>
        <v>85.91983556012333</v>
      </c>
    </row>
    <row r="87" spans="1:7" s="313" customFormat="1" ht="46.5">
      <c r="A87" s="157">
        <v>68</v>
      </c>
      <c r="B87" s="124" t="s">
        <v>80</v>
      </c>
      <c r="C87" s="121" t="s">
        <v>40</v>
      </c>
      <c r="D87" s="127">
        <v>24980</v>
      </c>
      <c r="E87" s="127">
        <v>24442</v>
      </c>
      <c r="F87" s="127">
        <v>25621</v>
      </c>
      <c r="G87" s="168">
        <f>F87/E87*100</f>
        <v>104.82366418460028</v>
      </c>
    </row>
    <row r="88" spans="1:7" s="313" customFormat="1" ht="15.75">
      <c r="A88" s="157"/>
      <c r="B88" s="18" t="s">
        <v>29</v>
      </c>
      <c r="C88" s="121"/>
      <c r="D88" s="144"/>
      <c r="E88" s="127"/>
      <c r="F88" s="127"/>
      <c r="G88" s="127"/>
    </row>
    <row r="89" spans="1:7" s="313" customFormat="1" ht="30.75">
      <c r="A89" s="157">
        <f>A87+1</f>
        <v>69</v>
      </c>
      <c r="B89" s="124" t="s">
        <v>55</v>
      </c>
      <c r="C89" s="431" t="s">
        <v>44</v>
      </c>
      <c r="D89" s="297">
        <v>13.3</v>
      </c>
      <c r="E89" s="127">
        <v>0</v>
      </c>
      <c r="F89" s="127">
        <v>0</v>
      </c>
      <c r="G89" s="127">
        <v>0</v>
      </c>
    </row>
    <row r="90" spans="1:7" s="313" customFormat="1" ht="30.75">
      <c r="A90" s="157">
        <f>A89+1</f>
        <v>70</v>
      </c>
      <c r="B90" s="124" t="s">
        <v>30</v>
      </c>
      <c r="C90" s="432"/>
      <c r="D90" s="132">
        <v>0</v>
      </c>
      <c r="E90" s="127">
        <v>0</v>
      </c>
      <c r="F90" s="127">
        <v>0</v>
      </c>
      <c r="G90" s="127">
        <v>0</v>
      </c>
    </row>
    <row r="91" spans="1:7" s="313" customFormat="1" ht="51" customHeight="1">
      <c r="A91" s="157">
        <v>71</v>
      </c>
      <c r="B91" s="35" t="s">
        <v>104</v>
      </c>
      <c r="C91" s="432"/>
      <c r="D91" s="132">
        <v>457.6</v>
      </c>
      <c r="E91" s="127">
        <v>390</v>
      </c>
      <c r="F91" s="248">
        <v>303</v>
      </c>
      <c r="G91" s="329">
        <f>F91/E91*100</f>
        <v>77.6923076923077</v>
      </c>
    </row>
    <row r="92" spans="1:8" s="313" customFormat="1" ht="15.75">
      <c r="A92" s="157">
        <v>72</v>
      </c>
      <c r="B92" s="134" t="s">
        <v>131</v>
      </c>
      <c r="C92" s="121" t="s">
        <v>40</v>
      </c>
      <c r="D92" s="132">
        <v>22750</v>
      </c>
      <c r="E92" s="161">
        <v>22087</v>
      </c>
      <c r="F92" s="161">
        <v>24872</v>
      </c>
      <c r="G92" s="130">
        <f>F92/E92*100</f>
        <v>112.60922714719067</v>
      </c>
      <c r="H92" s="127">
        <v>24680</v>
      </c>
    </row>
    <row r="93" spans="1:7" s="313" customFormat="1" ht="15.75">
      <c r="A93" s="157"/>
      <c r="B93" s="18" t="s">
        <v>31</v>
      </c>
      <c r="C93" s="144"/>
      <c r="D93" s="132"/>
      <c r="E93" s="127"/>
      <c r="F93" s="127"/>
      <c r="G93" s="127"/>
    </row>
    <row r="94" spans="1:12" s="313" customFormat="1" ht="46.5">
      <c r="A94" s="157">
        <f>A92+1</f>
        <v>73</v>
      </c>
      <c r="B94" s="169" t="s">
        <v>76</v>
      </c>
      <c r="C94" s="121" t="s">
        <v>38</v>
      </c>
      <c r="D94" s="154">
        <v>24</v>
      </c>
      <c r="E94" s="154">
        <v>25</v>
      </c>
      <c r="F94" s="154">
        <v>25</v>
      </c>
      <c r="G94" s="121">
        <f>F94/E94*100</f>
        <v>100</v>
      </c>
      <c r="L94" s="32"/>
    </row>
    <row r="95" spans="1:12" s="313" customFormat="1" ht="15.75">
      <c r="A95" s="157">
        <v>74</v>
      </c>
      <c r="B95" s="124" t="s">
        <v>23</v>
      </c>
      <c r="C95" s="121" t="s">
        <v>43</v>
      </c>
      <c r="D95" s="330">
        <v>600</v>
      </c>
      <c r="E95" s="46">
        <v>600</v>
      </c>
      <c r="F95" s="46">
        <v>700</v>
      </c>
      <c r="G95" s="125">
        <f>F95/E95*100</f>
        <v>116.66666666666667</v>
      </c>
      <c r="L95" s="32"/>
    </row>
    <row r="96" spans="1:12" s="313" customFormat="1" ht="15.75">
      <c r="A96" s="157">
        <v>75</v>
      </c>
      <c r="B96" s="124" t="s">
        <v>9</v>
      </c>
      <c r="C96" s="121" t="s">
        <v>44</v>
      </c>
      <c r="D96" s="331">
        <v>54</v>
      </c>
      <c r="E96" s="46">
        <v>54</v>
      </c>
      <c r="F96" s="46">
        <v>57</v>
      </c>
      <c r="G96" s="125">
        <f>F96/E96*100</f>
        <v>105.55555555555556</v>
      </c>
      <c r="L96" s="32"/>
    </row>
    <row r="97" spans="1:7" s="313" customFormat="1" ht="15.75">
      <c r="A97" s="157">
        <v>76</v>
      </c>
      <c r="B97" s="170" t="s">
        <v>16</v>
      </c>
      <c r="C97" s="144" t="s">
        <v>40</v>
      </c>
      <c r="D97" s="135">
        <v>12500</v>
      </c>
      <c r="E97" s="121">
        <v>12500</v>
      </c>
      <c r="F97" s="121">
        <v>13000</v>
      </c>
      <c r="G97" s="121">
        <f>F97/E97*100</f>
        <v>104</v>
      </c>
    </row>
    <row r="98" spans="1:7" s="313" customFormat="1" ht="15.75">
      <c r="A98" s="157"/>
      <c r="B98" s="18" t="s">
        <v>27</v>
      </c>
      <c r="C98" s="121"/>
      <c r="D98" s="144"/>
      <c r="E98" s="127"/>
      <c r="F98" s="127"/>
      <c r="G98" s="127"/>
    </row>
    <row r="99" spans="1:12" s="313" customFormat="1" ht="45.75" customHeight="1">
      <c r="A99" s="157">
        <v>77</v>
      </c>
      <c r="B99" s="35" t="s">
        <v>88</v>
      </c>
      <c r="C99" s="121"/>
      <c r="D99" s="181">
        <v>3.3</v>
      </c>
      <c r="E99" s="145">
        <v>4.8</v>
      </c>
      <c r="F99" s="145">
        <v>7.8</v>
      </c>
      <c r="G99" s="171">
        <f>F99/E99*100</f>
        <v>162.5</v>
      </c>
      <c r="H99" s="144">
        <v>4.8</v>
      </c>
      <c r="I99" s="144">
        <v>4.8</v>
      </c>
      <c r="J99" s="144">
        <v>4.8</v>
      </c>
      <c r="K99" s="203">
        <v>4.8</v>
      </c>
      <c r="L99" s="111"/>
    </row>
    <row r="100" spans="1:12" s="313" customFormat="1" ht="15.75">
      <c r="A100" s="157">
        <v>78</v>
      </c>
      <c r="B100" s="124" t="s">
        <v>23</v>
      </c>
      <c r="C100" s="121" t="s">
        <v>42</v>
      </c>
      <c r="D100" s="181">
        <v>4.9</v>
      </c>
      <c r="E100" s="127">
        <v>5.3</v>
      </c>
      <c r="F100" s="127">
        <v>1.6</v>
      </c>
      <c r="G100" s="171">
        <f>F100/E100*100</f>
        <v>30.188679245283023</v>
      </c>
      <c r="L100" s="111"/>
    </row>
    <row r="101" spans="1:12" s="313" customFormat="1" ht="78">
      <c r="A101" s="157">
        <v>79</v>
      </c>
      <c r="B101" s="124" t="s">
        <v>118</v>
      </c>
      <c r="C101" s="121" t="s">
        <v>38</v>
      </c>
      <c r="D101" s="135">
        <v>0.61</v>
      </c>
      <c r="E101" s="127">
        <v>0.6</v>
      </c>
      <c r="F101" s="127">
        <v>0.6</v>
      </c>
      <c r="G101" s="171">
        <f>F101/E101*100</f>
        <v>100</v>
      </c>
      <c r="L101" s="32"/>
    </row>
    <row r="102" spans="1:12" s="313" customFormat="1" ht="15.75">
      <c r="A102" s="157">
        <v>80</v>
      </c>
      <c r="B102" s="124" t="s">
        <v>9</v>
      </c>
      <c r="C102" s="121" t="s">
        <v>44</v>
      </c>
      <c r="D102" s="181">
        <v>60</v>
      </c>
      <c r="E102" s="127">
        <v>63</v>
      </c>
      <c r="F102" s="127">
        <v>63</v>
      </c>
      <c r="G102" s="171">
        <f>F102/E102*100</f>
        <v>100</v>
      </c>
      <c r="L102" s="32"/>
    </row>
    <row r="103" spans="1:12" s="313" customFormat="1" ht="15.75">
      <c r="A103" s="157">
        <v>81</v>
      </c>
      <c r="B103" s="124" t="s">
        <v>16</v>
      </c>
      <c r="C103" s="121" t="s">
        <v>40</v>
      </c>
      <c r="D103" s="181">
        <v>18696</v>
      </c>
      <c r="E103" s="127">
        <v>16031</v>
      </c>
      <c r="F103" s="127">
        <v>20530</v>
      </c>
      <c r="G103" s="171">
        <f>F103/E103*100</f>
        <v>128.06437527290876</v>
      </c>
      <c r="L103" s="32"/>
    </row>
    <row r="104" spans="1:12" s="313" customFormat="1" ht="30.75">
      <c r="A104" s="157"/>
      <c r="B104" s="19" t="s">
        <v>28</v>
      </c>
      <c r="C104" s="144"/>
      <c r="D104" s="144"/>
      <c r="E104" s="127"/>
      <c r="F104" s="127"/>
      <c r="G104" s="127"/>
      <c r="L104" s="32"/>
    </row>
    <row r="105" spans="1:7" s="313" customFormat="1" ht="30.75">
      <c r="A105" s="157">
        <v>82</v>
      </c>
      <c r="B105" s="35" t="s">
        <v>105</v>
      </c>
      <c r="C105" s="163"/>
      <c r="D105" s="135">
        <v>4.38</v>
      </c>
      <c r="E105" s="127">
        <v>2.5</v>
      </c>
      <c r="F105" s="127">
        <v>6.17</v>
      </c>
      <c r="G105" s="136"/>
    </row>
    <row r="106" spans="1:12" s="313" customFormat="1" ht="24" customHeight="1">
      <c r="A106" s="157"/>
      <c r="B106" s="35" t="s">
        <v>106</v>
      </c>
      <c r="C106" s="433" t="s">
        <v>107</v>
      </c>
      <c r="D106" s="178">
        <v>1.46</v>
      </c>
      <c r="E106" s="121">
        <v>0.6</v>
      </c>
      <c r="F106" s="174">
        <v>1.12</v>
      </c>
      <c r="G106" s="125">
        <f aca="true" t="shared" si="4" ref="G106:G112">F106/E106*100</f>
        <v>186.66666666666669</v>
      </c>
      <c r="L106" s="32"/>
    </row>
    <row r="107" spans="1:12" s="313" customFormat="1" ht="30.75">
      <c r="A107" s="157"/>
      <c r="B107" s="35" t="s">
        <v>108</v>
      </c>
      <c r="C107" s="434"/>
      <c r="D107" s="178">
        <v>0</v>
      </c>
      <c r="E107" s="121">
        <v>0</v>
      </c>
      <c r="F107" s="174">
        <v>0</v>
      </c>
      <c r="G107" s="125">
        <v>0</v>
      </c>
      <c r="L107" s="32"/>
    </row>
    <row r="108" spans="1:12" s="313" customFormat="1" ht="15.75">
      <c r="A108" s="157"/>
      <c r="B108" s="35" t="s">
        <v>109</v>
      </c>
      <c r="C108" s="434"/>
      <c r="D108" s="178">
        <v>2.92</v>
      </c>
      <c r="E108" s="121">
        <v>1.5</v>
      </c>
      <c r="F108" s="174">
        <v>3.37</v>
      </c>
      <c r="G108" s="125">
        <f t="shared" si="4"/>
        <v>224.66666666666666</v>
      </c>
      <c r="L108" s="32"/>
    </row>
    <row r="109" spans="1:12" s="313" customFormat="1" ht="30.75">
      <c r="A109" s="157"/>
      <c r="B109" s="35" t="s">
        <v>110</v>
      </c>
      <c r="C109" s="435"/>
      <c r="D109" s="178">
        <v>2.92</v>
      </c>
      <c r="E109" s="121">
        <v>0.4</v>
      </c>
      <c r="F109" s="174">
        <v>1.68</v>
      </c>
      <c r="G109" s="125">
        <f t="shared" si="4"/>
        <v>419.99999999999994</v>
      </c>
      <c r="L109" s="32"/>
    </row>
    <row r="110" spans="1:12" s="313" customFormat="1" ht="141">
      <c r="A110" s="157">
        <f>A105+1</f>
        <v>83</v>
      </c>
      <c r="B110" s="35" t="s">
        <v>111</v>
      </c>
      <c r="C110" s="163" t="s">
        <v>38</v>
      </c>
      <c r="D110" s="332">
        <v>0</v>
      </c>
      <c r="E110" s="121">
        <v>0</v>
      </c>
      <c r="F110" s="174">
        <v>0</v>
      </c>
      <c r="G110" s="125">
        <v>0</v>
      </c>
      <c r="L110" s="32"/>
    </row>
    <row r="111" spans="1:12" s="313" customFormat="1" ht="15.75">
      <c r="A111" s="157">
        <v>84</v>
      </c>
      <c r="B111" s="49" t="s">
        <v>9</v>
      </c>
      <c r="C111" s="163" t="s">
        <v>44</v>
      </c>
      <c r="D111" s="333">
        <v>2</v>
      </c>
      <c r="E111" s="121">
        <v>2</v>
      </c>
      <c r="F111" s="174">
        <v>2</v>
      </c>
      <c r="G111" s="121">
        <f t="shared" si="4"/>
        <v>100</v>
      </c>
      <c r="L111" s="32"/>
    </row>
    <row r="112" spans="1:12" s="313" customFormat="1" ht="15.75">
      <c r="A112" s="157">
        <v>85</v>
      </c>
      <c r="B112" s="49" t="s">
        <v>16</v>
      </c>
      <c r="C112" s="163" t="s">
        <v>112</v>
      </c>
      <c r="D112" s="333">
        <v>16105</v>
      </c>
      <c r="E112" s="121">
        <v>20818.6</v>
      </c>
      <c r="F112" s="294">
        <v>20850</v>
      </c>
      <c r="G112" s="125">
        <f t="shared" si="4"/>
        <v>100.15082666461723</v>
      </c>
      <c r="L112" s="111"/>
    </row>
    <row r="113" spans="1:7" s="313" customFormat="1" ht="15.75">
      <c r="A113" s="334"/>
      <c r="B113" s="283" t="s">
        <v>14</v>
      </c>
      <c r="C113" s="307"/>
      <c r="D113" s="284"/>
      <c r="E113" s="248"/>
      <c r="F113" s="248"/>
      <c r="G113" s="248"/>
    </row>
    <row r="114" spans="1:7" s="313" customFormat="1" ht="15.75">
      <c r="A114" s="334">
        <v>86</v>
      </c>
      <c r="B114" s="335" t="s">
        <v>15</v>
      </c>
      <c r="C114" s="245" t="s">
        <v>42</v>
      </c>
      <c r="D114" s="284">
        <v>42.2</v>
      </c>
      <c r="E114" s="248">
        <v>25.1</v>
      </c>
      <c r="F114" s="248">
        <v>85.5</v>
      </c>
      <c r="G114" s="329">
        <f>F114/E114*100</f>
        <v>340.63745019920316</v>
      </c>
    </row>
    <row r="115" spans="1:7" s="313" customFormat="1" ht="46.5">
      <c r="A115" s="334">
        <v>87</v>
      </c>
      <c r="B115" s="336" t="s">
        <v>82</v>
      </c>
      <c r="C115" s="245" t="s">
        <v>45</v>
      </c>
      <c r="D115" s="303">
        <v>21.5</v>
      </c>
      <c r="E115" s="303">
        <v>22</v>
      </c>
      <c r="F115" s="303">
        <v>22</v>
      </c>
      <c r="G115" s="329">
        <f>F115/E115*100</f>
        <v>100</v>
      </c>
    </row>
    <row r="116" spans="1:7" s="313" customFormat="1" ht="30.75">
      <c r="A116" s="334"/>
      <c r="B116" s="336" t="s">
        <v>73</v>
      </c>
      <c r="C116" s="245" t="s">
        <v>46</v>
      </c>
      <c r="D116" s="284">
        <v>0</v>
      </c>
      <c r="E116" s="248">
        <v>0.01</v>
      </c>
      <c r="F116" s="248">
        <v>0.02</v>
      </c>
      <c r="G116" s="248">
        <v>0</v>
      </c>
    </row>
    <row r="117" spans="1:7" s="313" customFormat="1" ht="15.75">
      <c r="A117" s="334">
        <v>88</v>
      </c>
      <c r="B117" s="335" t="s">
        <v>72</v>
      </c>
      <c r="C117" s="245" t="s">
        <v>62</v>
      </c>
      <c r="D117" s="284">
        <v>0</v>
      </c>
      <c r="E117" s="248">
        <v>0.26</v>
      </c>
      <c r="F117" s="248">
        <v>0.612</v>
      </c>
      <c r="G117" s="248">
        <f>F117/E117*100</f>
        <v>235.3846153846154</v>
      </c>
    </row>
    <row r="118" spans="1:12" s="313" customFormat="1" ht="30.75">
      <c r="A118" s="157" t="s">
        <v>121</v>
      </c>
      <c r="B118" s="18" t="s">
        <v>32</v>
      </c>
      <c r="C118" s="121"/>
      <c r="D118" s="144"/>
      <c r="E118" s="127"/>
      <c r="F118" s="127"/>
      <c r="G118" s="127"/>
      <c r="L118" s="325"/>
    </row>
    <row r="119" spans="1:12" s="313" customFormat="1" ht="46.5">
      <c r="A119" s="157">
        <f>A117+1</f>
        <v>89</v>
      </c>
      <c r="B119" s="134" t="s">
        <v>83</v>
      </c>
      <c r="C119" s="121" t="s">
        <v>38</v>
      </c>
      <c r="D119" s="161">
        <v>0</v>
      </c>
      <c r="E119" s="161">
        <v>0</v>
      </c>
      <c r="F119" s="161">
        <v>0</v>
      </c>
      <c r="G119" s="161">
        <v>0</v>
      </c>
      <c r="L119" s="32"/>
    </row>
    <row r="120" spans="1:12" s="313" customFormat="1" ht="46.5">
      <c r="A120" s="157">
        <f>A119+1</f>
        <v>90</v>
      </c>
      <c r="B120" s="134" t="s">
        <v>84</v>
      </c>
      <c r="C120" s="121" t="s">
        <v>38</v>
      </c>
      <c r="D120" s="174">
        <v>9</v>
      </c>
      <c r="E120" s="174">
        <v>60</v>
      </c>
      <c r="F120" s="174">
        <v>3.7</v>
      </c>
      <c r="G120" s="179">
        <f>F120/E120*100</f>
        <v>6.166666666666667</v>
      </c>
      <c r="L120" s="112"/>
    </row>
    <row r="121" spans="1:12" s="313" customFormat="1" ht="15.75">
      <c r="A121" s="120">
        <f>A120+1</f>
        <v>91</v>
      </c>
      <c r="B121" s="124" t="s">
        <v>59</v>
      </c>
      <c r="C121" s="121" t="s">
        <v>38</v>
      </c>
      <c r="D121" s="174">
        <v>0</v>
      </c>
      <c r="E121" s="127">
        <v>0</v>
      </c>
      <c r="F121" s="127">
        <v>0</v>
      </c>
      <c r="G121" s="179">
        <v>0</v>
      </c>
      <c r="L121" s="32"/>
    </row>
    <row r="122" spans="1:12" s="313" customFormat="1" ht="15.75">
      <c r="A122" s="120">
        <v>92</v>
      </c>
      <c r="B122" s="134" t="s">
        <v>9</v>
      </c>
      <c r="C122" s="121" t="s">
        <v>44</v>
      </c>
      <c r="D122" s="178">
        <v>143</v>
      </c>
      <c r="E122" s="174">
        <v>68</v>
      </c>
      <c r="F122" s="174">
        <v>62</v>
      </c>
      <c r="G122" s="179">
        <f>F122/E122*100</f>
        <v>91.17647058823529</v>
      </c>
      <c r="H122" s="174">
        <v>68</v>
      </c>
      <c r="I122" s="174">
        <v>68</v>
      </c>
      <c r="J122" s="174">
        <v>68</v>
      </c>
      <c r="K122" s="174">
        <v>68</v>
      </c>
      <c r="L122" s="32"/>
    </row>
    <row r="123" spans="1:12" s="313" customFormat="1" ht="15.75">
      <c r="A123" s="120">
        <v>93</v>
      </c>
      <c r="B123" s="134" t="s">
        <v>5</v>
      </c>
      <c r="C123" s="121" t="s">
        <v>40</v>
      </c>
      <c r="D123" s="178">
        <v>14174</v>
      </c>
      <c r="E123" s="161">
        <v>13876</v>
      </c>
      <c r="F123" s="161">
        <v>14700</v>
      </c>
      <c r="G123" s="179">
        <f>F123/E123*100</f>
        <v>105.9383107523782</v>
      </c>
      <c r="L123" s="32"/>
    </row>
    <row r="124" spans="1:12" s="313" customFormat="1" ht="30.75">
      <c r="A124" s="120"/>
      <c r="B124" s="18" t="s">
        <v>66</v>
      </c>
      <c r="C124" s="144"/>
      <c r="D124" s="144"/>
      <c r="E124" s="127"/>
      <c r="F124" s="127"/>
      <c r="G124" s="179"/>
      <c r="L124" s="325"/>
    </row>
    <row r="125" spans="1:12" s="313" customFormat="1" ht="15.75">
      <c r="A125" s="120">
        <v>94</v>
      </c>
      <c r="B125" s="35" t="s">
        <v>113</v>
      </c>
      <c r="C125" s="163" t="s">
        <v>114</v>
      </c>
      <c r="D125" s="132">
        <v>0</v>
      </c>
      <c r="E125" s="127">
        <v>0</v>
      </c>
      <c r="F125" s="127">
        <v>0</v>
      </c>
      <c r="G125" s="179">
        <v>0</v>
      </c>
      <c r="L125" s="325"/>
    </row>
    <row r="126" spans="1:12" s="313" customFormat="1" ht="15.75">
      <c r="A126" s="120">
        <v>95</v>
      </c>
      <c r="B126" s="35" t="s">
        <v>115</v>
      </c>
      <c r="C126" s="163" t="s">
        <v>114</v>
      </c>
      <c r="D126" s="132">
        <v>0</v>
      </c>
      <c r="E126" s="127">
        <v>0</v>
      </c>
      <c r="F126" s="127">
        <v>0</v>
      </c>
      <c r="G126" s="179">
        <v>0</v>
      </c>
      <c r="L126" s="325"/>
    </row>
    <row r="127" spans="1:7" s="313" customFormat="1" ht="15.75">
      <c r="A127" s="120">
        <v>96</v>
      </c>
      <c r="B127" s="49" t="s">
        <v>119</v>
      </c>
      <c r="C127" s="163" t="s">
        <v>120</v>
      </c>
      <c r="D127" s="132">
        <v>0</v>
      </c>
      <c r="E127" s="127">
        <v>0</v>
      </c>
      <c r="F127" s="127">
        <v>0</v>
      </c>
      <c r="G127" s="179">
        <v>0</v>
      </c>
    </row>
    <row r="128" spans="1:7" s="313" customFormat="1" ht="46.5">
      <c r="A128" s="120">
        <v>97</v>
      </c>
      <c r="B128" s="134" t="s">
        <v>64</v>
      </c>
      <c r="C128" s="163" t="s">
        <v>47</v>
      </c>
      <c r="D128" s="181">
        <v>6</v>
      </c>
      <c r="E128" s="127">
        <v>5.8</v>
      </c>
      <c r="F128" s="127">
        <v>6</v>
      </c>
      <c r="G128" s="179">
        <f>F128/E128*100</f>
        <v>103.44827586206897</v>
      </c>
    </row>
    <row r="129" spans="1:7" s="313" customFormat="1" ht="30.75">
      <c r="A129" s="120">
        <v>98</v>
      </c>
      <c r="B129" s="134" t="s">
        <v>17</v>
      </c>
      <c r="C129" s="163" t="s">
        <v>48</v>
      </c>
      <c r="D129" s="181">
        <v>54</v>
      </c>
      <c r="E129" s="127">
        <v>53</v>
      </c>
      <c r="F129" s="127">
        <v>53.5</v>
      </c>
      <c r="G129" s="130">
        <v>100</v>
      </c>
    </row>
    <row r="130" spans="1:7" s="313" customFormat="1" ht="15.75">
      <c r="A130" s="137">
        <f>A129+1</f>
        <v>99</v>
      </c>
      <c r="B130" s="134" t="s">
        <v>9</v>
      </c>
      <c r="C130" s="121" t="s">
        <v>44</v>
      </c>
      <c r="D130" s="182">
        <v>93</v>
      </c>
      <c r="E130" s="127">
        <v>93</v>
      </c>
      <c r="F130" s="161">
        <v>93</v>
      </c>
      <c r="G130" s="130">
        <v>100</v>
      </c>
    </row>
    <row r="131" spans="1:7" s="313" customFormat="1" ht="15.75">
      <c r="A131" s="137">
        <f>A130+1</f>
        <v>100</v>
      </c>
      <c r="B131" s="134" t="s">
        <v>16</v>
      </c>
      <c r="C131" s="121" t="s">
        <v>40</v>
      </c>
      <c r="D131" s="182">
        <v>13200</v>
      </c>
      <c r="E131" s="127">
        <v>13200</v>
      </c>
      <c r="F131" s="127">
        <v>13200</v>
      </c>
      <c r="G131" s="130">
        <v>100</v>
      </c>
    </row>
    <row r="132" spans="1:7" s="313" customFormat="1" ht="75.75" customHeight="1">
      <c r="A132" s="137">
        <v>101</v>
      </c>
      <c r="B132" s="134" t="s">
        <v>77</v>
      </c>
      <c r="C132" s="121" t="s">
        <v>38</v>
      </c>
      <c r="D132" s="183">
        <v>44</v>
      </c>
      <c r="E132" s="144">
        <v>43.1</v>
      </c>
      <c r="F132" s="144">
        <v>43.1</v>
      </c>
      <c r="G132" s="125">
        <v>100</v>
      </c>
    </row>
    <row r="133" spans="1:7" s="313" customFormat="1" ht="30.75">
      <c r="A133" s="137"/>
      <c r="B133" s="21" t="s">
        <v>65</v>
      </c>
      <c r="C133" s="144"/>
      <c r="D133" s="144"/>
      <c r="E133" s="127"/>
      <c r="F133" s="127"/>
      <c r="G133" s="127"/>
    </row>
    <row r="134" spans="1:13" s="313" customFormat="1" ht="15.75">
      <c r="A134" s="137">
        <f>A132+1</f>
        <v>102</v>
      </c>
      <c r="B134" s="124" t="s">
        <v>63</v>
      </c>
      <c r="C134" s="121" t="s">
        <v>42</v>
      </c>
      <c r="D134" s="132">
        <v>43.3</v>
      </c>
      <c r="E134" s="127">
        <v>44.5</v>
      </c>
      <c r="F134" s="127">
        <v>51.5</v>
      </c>
      <c r="G134" s="130">
        <f>F134/E134*100</f>
        <v>115.73033707865167</v>
      </c>
      <c r="M134" s="326"/>
    </row>
    <row r="135" spans="1:7" s="313" customFormat="1" ht="30.75">
      <c r="A135" s="137">
        <v>103</v>
      </c>
      <c r="B135" s="35" t="s">
        <v>116</v>
      </c>
      <c r="C135" s="163" t="s">
        <v>117</v>
      </c>
      <c r="D135" s="132">
        <v>330</v>
      </c>
      <c r="E135" s="46">
        <v>370</v>
      </c>
      <c r="F135" s="132">
        <v>370</v>
      </c>
      <c r="G135" s="127">
        <f>F135/E135*100</f>
        <v>100</v>
      </c>
    </row>
    <row r="136" spans="1:7" s="313" customFormat="1" ht="15.75">
      <c r="A136" s="137">
        <v>104</v>
      </c>
      <c r="B136" s="134" t="s">
        <v>9</v>
      </c>
      <c r="C136" s="121" t="s">
        <v>44</v>
      </c>
      <c r="D136" s="132">
        <v>161</v>
      </c>
      <c r="E136" s="46">
        <v>161</v>
      </c>
      <c r="F136" s="185">
        <v>130</v>
      </c>
      <c r="G136" s="127">
        <f>F136/E136*100</f>
        <v>80.74534161490683</v>
      </c>
    </row>
    <row r="137" spans="1:7" s="313" customFormat="1" ht="15.75">
      <c r="A137" s="137">
        <v>105</v>
      </c>
      <c r="B137" s="134" t="s">
        <v>16</v>
      </c>
      <c r="C137" s="121" t="s">
        <v>40</v>
      </c>
      <c r="D137" s="132">
        <v>13030</v>
      </c>
      <c r="E137" s="46">
        <v>13290</v>
      </c>
      <c r="F137" s="185">
        <v>15920</v>
      </c>
      <c r="G137" s="130">
        <f>F137/E137*100</f>
        <v>119.78931527464258</v>
      </c>
    </row>
    <row r="138" spans="1:7" s="313" customFormat="1" ht="15.75">
      <c r="A138" s="186"/>
      <c r="B138" s="21" t="s">
        <v>34</v>
      </c>
      <c r="C138" s="144"/>
      <c r="D138" s="127"/>
      <c r="E138" s="127"/>
      <c r="F138" s="127"/>
      <c r="G138" s="130"/>
    </row>
    <row r="139" spans="1:12" s="313" customFormat="1" ht="19.5" customHeight="1">
      <c r="A139" s="137">
        <v>106</v>
      </c>
      <c r="B139" s="124" t="s">
        <v>35</v>
      </c>
      <c r="C139" s="121" t="s">
        <v>50</v>
      </c>
      <c r="D139" s="126">
        <v>1241</v>
      </c>
      <c r="E139" s="127">
        <v>1240</v>
      </c>
      <c r="F139" s="127">
        <v>1314.8</v>
      </c>
      <c r="G139" s="130">
        <f>F139/E139*100</f>
        <v>106.03225806451613</v>
      </c>
      <c r="L139" s="314"/>
    </row>
  </sheetData>
  <sheetProtection/>
  <mergeCells count="3">
    <mergeCell ref="A1:G1"/>
    <mergeCell ref="C89:C91"/>
    <mergeCell ref="C106:C10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8515625" style="668" customWidth="1"/>
    <col min="2" max="2" width="42.421875" style="598" customWidth="1"/>
    <col min="3" max="3" width="8.57421875" style="669" customWidth="1"/>
    <col min="4" max="4" width="11.7109375" style="668" customWidth="1"/>
    <col min="5" max="5" width="15.7109375" style="670" customWidth="1"/>
    <col min="6" max="6" width="14.140625" style="670" customWidth="1"/>
    <col min="7" max="7" width="13.421875" style="670" customWidth="1"/>
    <col min="8" max="11" width="9.140625" style="582" hidden="1" customWidth="1"/>
    <col min="12" max="14" width="9.140625" style="582" customWidth="1"/>
    <col min="15" max="15" width="9.8515625" style="582" customWidth="1"/>
    <col min="16" max="16384" width="9.140625" style="582" customWidth="1"/>
  </cols>
  <sheetData>
    <row r="1" spans="1:7" ht="15">
      <c r="A1" s="468" t="s">
        <v>135</v>
      </c>
      <c r="B1" s="469"/>
      <c r="C1" s="469"/>
      <c r="D1" s="469"/>
      <c r="E1" s="469"/>
      <c r="F1" s="469"/>
      <c r="G1" s="469"/>
    </row>
    <row r="2" spans="1:7" s="587" customFormat="1" ht="24">
      <c r="A2" s="583"/>
      <c r="B2" s="584" t="s">
        <v>51</v>
      </c>
      <c r="C2" s="585" t="s">
        <v>36</v>
      </c>
      <c r="D2" s="586" t="s">
        <v>260</v>
      </c>
      <c r="E2" s="586" t="s">
        <v>261</v>
      </c>
      <c r="F2" s="586" t="s">
        <v>262</v>
      </c>
      <c r="G2" s="586" t="s">
        <v>38</v>
      </c>
    </row>
    <row r="3" spans="1:7" s="593" customFormat="1" ht="15.75">
      <c r="A3" s="588"/>
      <c r="B3" s="589" t="s">
        <v>0</v>
      </c>
      <c r="C3" s="590"/>
      <c r="D3" s="591"/>
      <c r="E3" s="592"/>
      <c r="F3" s="592"/>
      <c r="G3" s="592"/>
    </row>
    <row r="4" spans="1:11" s="593" customFormat="1" ht="30">
      <c r="A4" s="588">
        <v>1</v>
      </c>
      <c r="B4" s="594" t="s">
        <v>1</v>
      </c>
      <c r="C4" s="595" t="s">
        <v>37</v>
      </c>
      <c r="D4" s="590">
        <v>22.5</v>
      </c>
      <c r="E4" s="590">
        <v>22.2</v>
      </c>
      <c r="F4" s="590">
        <v>22.2</v>
      </c>
      <c r="G4" s="596">
        <f>F4/E4*100</f>
        <v>100</v>
      </c>
      <c r="H4" s="590">
        <v>23.7</v>
      </c>
      <c r="I4" s="590">
        <v>23.7</v>
      </c>
      <c r="J4" s="590">
        <v>23.7</v>
      </c>
      <c r="K4" s="590">
        <v>23.7</v>
      </c>
    </row>
    <row r="5" spans="1:11" s="593" customFormat="1" ht="30">
      <c r="A5" s="588">
        <f>A4+1</f>
        <v>2</v>
      </c>
      <c r="B5" s="594" t="s">
        <v>2</v>
      </c>
      <c r="C5" s="595" t="s">
        <v>135</v>
      </c>
      <c r="D5" s="581">
        <v>11.8</v>
      </c>
      <c r="E5" s="581">
        <v>11.8</v>
      </c>
      <c r="F5" s="581">
        <v>11.8</v>
      </c>
      <c r="G5" s="596">
        <f>F5/E5*100</f>
        <v>100</v>
      </c>
      <c r="H5" s="581">
        <v>17.57</v>
      </c>
      <c r="I5" s="581">
        <v>17.57</v>
      </c>
      <c r="J5" s="581">
        <v>17.57</v>
      </c>
      <c r="K5" s="581">
        <v>17.57</v>
      </c>
    </row>
    <row r="6" spans="1:7" s="593" customFormat="1" ht="15">
      <c r="A6" s="588">
        <f>A5+1</f>
        <v>3</v>
      </c>
      <c r="B6" s="594" t="s">
        <v>3</v>
      </c>
      <c r="C6" s="595" t="s">
        <v>37</v>
      </c>
      <c r="D6" s="581">
        <v>11.6</v>
      </c>
      <c r="E6" s="581">
        <v>11.7</v>
      </c>
      <c r="F6" s="581">
        <v>11.7</v>
      </c>
      <c r="G6" s="596">
        <f>F6/E6*100</f>
        <v>100</v>
      </c>
    </row>
    <row r="7" spans="1:12" s="593" customFormat="1" ht="30">
      <c r="A7" s="588">
        <f>A6+1</f>
        <v>4</v>
      </c>
      <c r="B7" s="594" t="s">
        <v>199</v>
      </c>
      <c r="C7" s="595" t="s">
        <v>195</v>
      </c>
      <c r="D7" s="581">
        <v>132</v>
      </c>
      <c r="E7" s="581">
        <v>96</v>
      </c>
      <c r="F7" s="581">
        <v>96</v>
      </c>
      <c r="G7" s="596">
        <f>F7/E7*100</f>
        <v>100</v>
      </c>
      <c r="L7" s="597"/>
    </row>
    <row r="8" spans="1:12" s="593" customFormat="1" ht="30">
      <c r="A8" s="588">
        <f>A7+1</f>
        <v>5</v>
      </c>
      <c r="B8" s="598" t="s">
        <v>52</v>
      </c>
      <c r="C8" s="595" t="s">
        <v>38</v>
      </c>
      <c r="D8" s="581">
        <v>0.5</v>
      </c>
      <c r="E8" s="581">
        <v>2</v>
      </c>
      <c r="F8" s="581">
        <v>1</v>
      </c>
      <c r="G8" s="596">
        <f>F8/E8*100</f>
        <v>50</v>
      </c>
      <c r="L8" s="597"/>
    </row>
    <row r="9" spans="1:12" s="593" customFormat="1" ht="15.75">
      <c r="A9" s="588"/>
      <c r="B9" s="589" t="s">
        <v>67</v>
      </c>
      <c r="C9" s="595"/>
      <c r="D9" s="581"/>
      <c r="E9" s="599"/>
      <c r="F9" s="581"/>
      <c r="G9" s="596"/>
      <c r="L9" s="597"/>
    </row>
    <row r="10" spans="1:7" s="593" customFormat="1" ht="15.75">
      <c r="A10" s="588">
        <f>A8+1</f>
        <v>6</v>
      </c>
      <c r="B10" s="594" t="s">
        <v>4</v>
      </c>
      <c r="C10" s="595" t="s">
        <v>39</v>
      </c>
      <c r="D10" s="581">
        <v>612.5</v>
      </c>
      <c r="E10" s="600">
        <v>450</v>
      </c>
      <c r="F10" s="581">
        <v>474.7</v>
      </c>
      <c r="G10" s="596">
        <f>F10/E10*100</f>
        <v>105.48888888888888</v>
      </c>
    </row>
    <row r="11" spans="1:7" s="602" customFormat="1" ht="15.75">
      <c r="A11" s="601" t="s">
        <v>219</v>
      </c>
      <c r="B11" s="594" t="s">
        <v>54</v>
      </c>
      <c r="C11" s="595" t="s">
        <v>39</v>
      </c>
      <c r="D11" s="581">
        <v>388.7</v>
      </c>
      <c r="E11" s="600">
        <v>300</v>
      </c>
      <c r="F11" s="581">
        <v>308.4</v>
      </c>
      <c r="G11" s="596">
        <f>F11/E11*100</f>
        <v>102.8</v>
      </c>
    </row>
    <row r="12" spans="1:18" s="593" customFormat="1" ht="15">
      <c r="A12" s="588">
        <f>A10+1</f>
        <v>7</v>
      </c>
      <c r="B12" s="603" t="s">
        <v>5</v>
      </c>
      <c r="C12" s="595"/>
      <c r="D12" s="581">
        <v>29300</v>
      </c>
      <c r="E12" s="581">
        <v>32000</v>
      </c>
      <c r="F12" s="581">
        <v>34300</v>
      </c>
      <c r="G12" s="604">
        <f>F12/E12*100</f>
        <v>107.18749999999999</v>
      </c>
      <c r="M12" s="605"/>
      <c r="N12" s="605"/>
      <c r="O12" s="605"/>
      <c r="P12" s="605"/>
      <c r="Q12" s="605"/>
      <c r="R12" s="605"/>
    </row>
    <row r="13" spans="1:7" s="593" customFormat="1" ht="45">
      <c r="A13" s="588">
        <v>8</v>
      </c>
      <c r="B13" s="606" t="s">
        <v>122</v>
      </c>
      <c r="C13" s="595" t="s">
        <v>42</v>
      </c>
      <c r="D13" s="581">
        <v>129.5</v>
      </c>
      <c r="E13" s="607">
        <v>101.41</v>
      </c>
      <c r="F13" s="581">
        <v>130.5</v>
      </c>
      <c r="G13" s="604">
        <f>F13/E13*100</f>
        <v>128.68553397100877</v>
      </c>
    </row>
    <row r="14" spans="1:7" s="593" customFormat="1" ht="60">
      <c r="A14" s="588">
        <v>9</v>
      </c>
      <c r="B14" s="594" t="s">
        <v>74</v>
      </c>
      <c r="C14" s="595" t="s">
        <v>40</v>
      </c>
      <c r="D14" s="581">
        <v>2930.8</v>
      </c>
      <c r="E14" s="581">
        <v>2311.6</v>
      </c>
      <c r="F14" s="581">
        <v>2973</v>
      </c>
      <c r="G14" s="672">
        <f>F14/E14*100</f>
        <v>128.61221664647863</v>
      </c>
    </row>
    <row r="15" spans="1:7" s="593" customFormat="1" ht="28.5">
      <c r="A15" s="588"/>
      <c r="B15" s="608" t="s">
        <v>68</v>
      </c>
      <c r="C15" s="595"/>
      <c r="D15" s="581"/>
      <c r="E15" s="581"/>
      <c r="F15" s="581"/>
      <c r="G15" s="596"/>
    </row>
    <row r="16" spans="1:15" s="593" customFormat="1" ht="15">
      <c r="A16" s="588">
        <f>A14+1</f>
        <v>10</v>
      </c>
      <c r="B16" s="594" t="s">
        <v>11</v>
      </c>
      <c r="C16" s="595" t="s">
        <v>42</v>
      </c>
      <c r="D16" s="581">
        <f aca="true" t="shared" si="0" ref="D16:F17">D21+D26+D31+D36+D41</f>
        <v>7940.3</v>
      </c>
      <c r="E16" s="581">
        <f t="shared" si="0"/>
        <v>8092.7</v>
      </c>
      <c r="F16" s="581">
        <f>F21+F26+F31+F36+F41</f>
        <v>7475.8</v>
      </c>
      <c r="G16" s="596">
        <f aca="true" t="shared" si="1" ref="G16:G23">F16/E16*100</f>
        <v>92.37708057879324</v>
      </c>
      <c r="L16" s="597"/>
      <c r="N16" s="609"/>
      <c r="O16" s="610"/>
    </row>
    <row r="17" spans="1:14" s="593" customFormat="1" ht="30">
      <c r="A17" s="611">
        <f>A16+1</f>
        <v>11</v>
      </c>
      <c r="B17" s="594" t="s">
        <v>60</v>
      </c>
      <c r="C17" s="595" t="s">
        <v>39</v>
      </c>
      <c r="D17" s="581">
        <f t="shared" si="0"/>
        <v>80.4</v>
      </c>
      <c r="E17" s="581">
        <f t="shared" si="0"/>
        <v>64.2</v>
      </c>
      <c r="F17" s="581">
        <f t="shared" si="0"/>
        <v>58.900000000000006</v>
      </c>
      <c r="G17" s="596">
        <f>F17/E17*100</f>
        <v>91.74454828660437</v>
      </c>
      <c r="L17" s="597"/>
      <c r="N17" s="609"/>
    </row>
    <row r="18" spans="1:12" s="593" customFormat="1" ht="30">
      <c r="A18" s="611">
        <f>A17+1</f>
        <v>12</v>
      </c>
      <c r="B18" s="594" t="s">
        <v>8</v>
      </c>
      <c r="C18" s="595" t="s">
        <v>43</v>
      </c>
      <c r="D18" s="612">
        <v>5939</v>
      </c>
      <c r="E18" s="581">
        <v>5010</v>
      </c>
      <c r="F18" s="612">
        <v>4663</v>
      </c>
      <c r="G18" s="604">
        <f t="shared" si="1"/>
        <v>93.07385229540918</v>
      </c>
      <c r="L18" s="597"/>
    </row>
    <row r="19" spans="1:7" s="593" customFormat="1" ht="15">
      <c r="A19" s="611">
        <v>13</v>
      </c>
      <c r="B19" s="606" t="s">
        <v>75</v>
      </c>
      <c r="C19" s="595" t="s">
        <v>40</v>
      </c>
      <c r="D19" s="613">
        <v>30100</v>
      </c>
      <c r="E19" s="613">
        <v>26000</v>
      </c>
      <c r="F19" s="613">
        <v>31600</v>
      </c>
      <c r="G19" s="596">
        <f t="shared" si="1"/>
        <v>121.53846153846153</v>
      </c>
    </row>
    <row r="20" spans="1:7" s="593" customFormat="1" ht="15">
      <c r="A20" s="611"/>
      <c r="B20" s="614" t="s">
        <v>10</v>
      </c>
      <c r="C20" s="595"/>
      <c r="D20" s="581"/>
      <c r="E20" s="581"/>
      <c r="F20" s="581"/>
      <c r="G20" s="596"/>
    </row>
    <row r="21" spans="1:16" s="593" customFormat="1" ht="15">
      <c r="A21" s="611">
        <f>A19+1</f>
        <v>14</v>
      </c>
      <c r="B21" s="594" t="s">
        <v>11</v>
      </c>
      <c r="C21" s="595" t="s">
        <v>42</v>
      </c>
      <c r="D21" s="581">
        <v>6714.6</v>
      </c>
      <c r="E21" s="581">
        <v>6923.4</v>
      </c>
      <c r="F21" s="581">
        <v>6215.8</v>
      </c>
      <c r="G21" s="596">
        <f t="shared" si="1"/>
        <v>89.77958806366814</v>
      </c>
      <c r="L21" s="597"/>
      <c r="M21" s="675"/>
      <c r="N21" s="676"/>
      <c r="O21" s="674"/>
      <c r="P21" s="674"/>
    </row>
    <row r="22" spans="1:16" s="593" customFormat="1" ht="30">
      <c r="A22" s="611">
        <f>A21+1</f>
        <v>15</v>
      </c>
      <c r="B22" s="594" t="s">
        <v>60</v>
      </c>
      <c r="C22" s="595" t="s">
        <v>42</v>
      </c>
      <c r="D22" s="581">
        <v>44.2</v>
      </c>
      <c r="E22" s="581">
        <v>38</v>
      </c>
      <c r="F22" s="581">
        <v>41.2</v>
      </c>
      <c r="G22" s="596">
        <f t="shared" si="1"/>
        <v>108.42105263157895</v>
      </c>
      <c r="L22" s="597"/>
      <c r="M22" s="674"/>
      <c r="N22" s="674"/>
      <c r="O22" s="674"/>
      <c r="P22" s="674"/>
    </row>
    <row r="23" spans="1:16" s="593" customFormat="1" ht="30">
      <c r="A23" s="611">
        <f>A22+1</f>
        <v>16</v>
      </c>
      <c r="B23" s="594" t="s">
        <v>8</v>
      </c>
      <c r="C23" s="595" t="s">
        <v>43</v>
      </c>
      <c r="D23" s="581">
        <v>21590</v>
      </c>
      <c r="E23" s="612">
        <v>11774</v>
      </c>
      <c r="F23" s="581">
        <v>10571</v>
      </c>
      <c r="G23" s="604">
        <f t="shared" si="1"/>
        <v>89.78257176830304</v>
      </c>
      <c r="H23" s="615"/>
      <c r="L23" s="677"/>
      <c r="M23" s="674"/>
      <c r="N23" s="674"/>
      <c r="O23" s="674"/>
      <c r="P23" s="674"/>
    </row>
    <row r="24" spans="1:16" s="593" customFormat="1" ht="15">
      <c r="A24" s="611">
        <v>17</v>
      </c>
      <c r="B24" s="606" t="s">
        <v>75</v>
      </c>
      <c r="C24" s="595" t="s">
        <v>40</v>
      </c>
      <c r="D24" s="581">
        <v>36739</v>
      </c>
      <c r="E24" s="581">
        <v>58867</v>
      </c>
      <c r="F24" s="581">
        <v>46888</v>
      </c>
      <c r="G24" s="604">
        <f>F24/E24*100</f>
        <v>79.65073810454074</v>
      </c>
      <c r="L24" s="597"/>
      <c r="M24" s="674"/>
      <c r="N24" s="674"/>
      <c r="O24" s="674"/>
      <c r="P24" s="674"/>
    </row>
    <row r="25" spans="1:12" s="593" customFormat="1" ht="30" customHeight="1">
      <c r="A25" s="611"/>
      <c r="B25" s="616" t="s">
        <v>220</v>
      </c>
      <c r="C25" s="617"/>
      <c r="D25" s="581"/>
      <c r="E25" s="612"/>
      <c r="F25" s="581"/>
      <c r="G25" s="604"/>
      <c r="L25" s="597"/>
    </row>
    <row r="26" spans="1:12" s="593" customFormat="1" ht="20.25" customHeight="1">
      <c r="A26" s="611">
        <v>18</v>
      </c>
      <c r="B26" s="594" t="s">
        <v>11</v>
      </c>
      <c r="C26" s="595" t="s">
        <v>42</v>
      </c>
      <c r="D26" s="581">
        <v>322</v>
      </c>
      <c r="E26" s="581">
        <v>310</v>
      </c>
      <c r="F26" s="581">
        <v>325.7</v>
      </c>
      <c r="G26" s="604">
        <f>F26/E26*100</f>
        <v>105.06451612903224</v>
      </c>
      <c r="L26" s="597"/>
    </row>
    <row r="27" spans="1:12" s="593" customFormat="1" ht="20.25" customHeight="1">
      <c r="A27" s="611">
        <v>19</v>
      </c>
      <c r="B27" s="594" t="s">
        <v>60</v>
      </c>
      <c r="C27" s="595" t="s">
        <v>42</v>
      </c>
      <c r="D27" s="581">
        <v>0</v>
      </c>
      <c r="E27" s="581">
        <v>0</v>
      </c>
      <c r="F27" s="581">
        <v>0</v>
      </c>
      <c r="G27" s="604">
        <v>0</v>
      </c>
      <c r="L27" s="597"/>
    </row>
    <row r="28" spans="1:12" s="593" customFormat="1" ht="27" customHeight="1">
      <c r="A28" s="611">
        <v>20</v>
      </c>
      <c r="B28" s="594" t="s">
        <v>8</v>
      </c>
      <c r="C28" s="595" t="s">
        <v>43</v>
      </c>
      <c r="D28" s="581">
        <v>54.5</v>
      </c>
      <c r="E28" s="581">
        <v>51.7</v>
      </c>
      <c r="F28" s="581">
        <v>54.3</v>
      </c>
      <c r="G28" s="604">
        <f>F28/E28*100</f>
        <v>105.02901353965181</v>
      </c>
      <c r="L28" s="597"/>
    </row>
    <row r="29" spans="1:12" s="593" customFormat="1" ht="15.75" customHeight="1">
      <c r="A29" s="611">
        <v>21</v>
      </c>
      <c r="B29" s="606" t="s">
        <v>75</v>
      </c>
      <c r="C29" s="595" t="s">
        <v>40</v>
      </c>
      <c r="D29" s="581">
        <v>20000</v>
      </c>
      <c r="E29" s="581">
        <v>20000</v>
      </c>
      <c r="F29" s="581">
        <v>20000</v>
      </c>
      <c r="G29" s="604">
        <f>F29/E29*100</f>
        <v>100</v>
      </c>
      <c r="L29" s="597"/>
    </row>
    <row r="30" spans="1:7" s="593" customFormat="1" ht="30">
      <c r="A30" s="611"/>
      <c r="B30" s="618" t="s">
        <v>87</v>
      </c>
      <c r="C30" s="617"/>
      <c r="D30" s="581"/>
      <c r="E30" s="581"/>
      <c r="F30" s="581"/>
      <c r="G30" s="619"/>
    </row>
    <row r="31" spans="1:7" s="593" customFormat="1" ht="14.25">
      <c r="A31" s="611">
        <v>22</v>
      </c>
      <c r="B31" s="620" t="s">
        <v>11</v>
      </c>
      <c r="C31" s="595" t="s">
        <v>42</v>
      </c>
      <c r="D31" s="581">
        <v>4.3</v>
      </c>
      <c r="E31" s="590">
        <v>4.3</v>
      </c>
      <c r="F31" s="581">
        <v>4.6</v>
      </c>
      <c r="G31" s="604">
        <f>F31/E31*100</f>
        <v>106.9767441860465</v>
      </c>
    </row>
    <row r="32" spans="1:7" s="593" customFormat="1" ht="14.25">
      <c r="A32" s="611">
        <v>23</v>
      </c>
      <c r="B32" s="620" t="s">
        <v>60</v>
      </c>
      <c r="C32" s="595" t="s">
        <v>42</v>
      </c>
      <c r="D32" s="581">
        <v>0</v>
      </c>
      <c r="E32" s="590">
        <v>0</v>
      </c>
      <c r="F32" s="581">
        <v>0</v>
      </c>
      <c r="G32" s="604">
        <v>0</v>
      </c>
    </row>
    <row r="33" spans="1:7" s="593" customFormat="1" ht="28.5">
      <c r="A33" s="611">
        <v>24</v>
      </c>
      <c r="B33" s="620" t="s">
        <v>8</v>
      </c>
      <c r="C33" s="595" t="s">
        <v>43</v>
      </c>
      <c r="D33" s="621">
        <v>358</v>
      </c>
      <c r="E33" s="622">
        <v>358.3</v>
      </c>
      <c r="F33" s="621">
        <v>460</v>
      </c>
      <c r="G33" s="604">
        <f>F33/E33*100</f>
        <v>128.3840357242534</v>
      </c>
    </row>
    <row r="34" spans="1:7" s="593" customFormat="1" ht="14.25">
      <c r="A34" s="611">
        <v>25</v>
      </c>
      <c r="B34" s="623" t="s">
        <v>75</v>
      </c>
      <c r="C34" s="595" t="s">
        <v>40</v>
      </c>
      <c r="D34" s="624">
        <v>19272.9</v>
      </c>
      <c r="E34" s="590">
        <v>19500</v>
      </c>
      <c r="F34" s="624">
        <v>20370</v>
      </c>
      <c r="G34" s="604">
        <f>F34/E34*100</f>
        <v>104.46153846153847</v>
      </c>
    </row>
    <row r="35" spans="1:7" s="593" customFormat="1" ht="28.5">
      <c r="A35" s="611"/>
      <c r="B35" s="625" t="s">
        <v>61</v>
      </c>
      <c r="C35" s="617"/>
      <c r="D35" s="581"/>
      <c r="E35" s="590"/>
      <c r="F35" s="581"/>
      <c r="G35" s="604"/>
    </row>
    <row r="36" spans="1:13" s="593" customFormat="1" ht="28.5">
      <c r="A36" s="611">
        <v>26</v>
      </c>
      <c r="B36" s="594" t="s">
        <v>11</v>
      </c>
      <c r="C36" s="595" t="s">
        <v>42</v>
      </c>
      <c r="D36" s="581">
        <v>681</v>
      </c>
      <c r="E36" s="689">
        <v>625</v>
      </c>
      <c r="F36" s="581">
        <v>634.3</v>
      </c>
      <c r="G36" s="604">
        <f aca="true" t="shared" si="2" ref="G36:G44">F36/E36*100</f>
        <v>101.488</v>
      </c>
      <c r="L36" s="626"/>
      <c r="M36" s="674"/>
    </row>
    <row r="37" spans="1:12" s="593" customFormat="1" ht="71.25">
      <c r="A37" s="611">
        <v>27</v>
      </c>
      <c r="B37" s="594" t="s">
        <v>60</v>
      </c>
      <c r="C37" s="595" t="s">
        <v>42</v>
      </c>
      <c r="D37" s="581">
        <v>18</v>
      </c>
      <c r="E37" s="590">
        <v>10</v>
      </c>
      <c r="F37" s="581">
        <v>2.5</v>
      </c>
      <c r="G37" s="604">
        <f>F37/E37*100</f>
        <v>25</v>
      </c>
      <c r="L37" s="597"/>
    </row>
    <row r="38" spans="1:12" s="593" customFormat="1" ht="85.5">
      <c r="A38" s="611">
        <v>28</v>
      </c>
      <c r="B38" s="594" t="s">
        <v>8</v>
      </c>
      <c r="C38" s="595" t="s">
        <v>43</v>
      </c>
      <c r="D38" s="627">
        <v>815</v>
      </c>
      <c r="E38" s="581">
        <v>750</v>
      </c>
      <c r="F38" s="627">
        <v>761</v>
      </c>
      <c r="G38" s="604">
        <f t="shared" si="2"/>
        <v>101.46666666666665</v>
      </c>
      <c r="L38" s="597"/>
    </row>
    <row r="39" spans="1:7" s="593" customFormat="1" ht="57">
      <c r="A39" s="611">
        <v>29</v>
      </c>
      <c r="B39" s="606" t="s">
        <v>75</v>
      </c>
      <c r="C39" s="595" t="s">
        <v>40</v>
      </c>
      <c r="D39" s="628">
        <v>18380</v>
      </c>
      <c r="E39" s="590">
        <v>19780</v>
      </c>
      <c r="F39" s="628">
        <v>21780</v>
      </c>
      <c r="G39" s="604">
        <f t="shared" si="2"/>
        <v>110.11122345803844</v>
      </c>
    </row>
    <row r="40" spans="1:7" s="593" customFormat="1" ht="156.75">
      <c r="A40" s="611"/>
      <c r="B40" s="614" t="s">
        <v>78</v>
      </c>
      <c r="C40" s="617"/>
      <c r="D40" s="581"/>
      <c r="E40" s="590"/>
      <c r="F40" s="581"/>
      <c r="G40" s="604"/>
    </row>
    <row r="41" spans="1:13" s="593" customFormat="1" ht="28.5">
      <c r="A41" s="611">
        <f>A39+1</f>
        <v>30</v>
      </c>
      <c r="B41" s="594" t="s">
        <v>11</v>
      </c>
      <c r="C41" s="595" t="s">
        <v>42</v>
      </c>
      <c r="D41" s="581">
        <v>218.4</v>
      </c>
      <c r="E41" s="581">
        <v>230</v>
      </c>
      <c r="F41" s="581">
        <v>295.4</v>
      </c>
      <c r="G41" s="604">
        <f t="shared" si="2"/>
        <v>128.43478260869566</v>
      </c>
      <c r="M41" s="674"/>
    </row>
    <row r="42" spans="1:7" s="593" customFormat="1" ht="71.25">
      <c r="A42" s="611">
        <f>A41+1</f>
        <v>31</v>
      </c>
      <c r="B42" s="594" t="s">
        <v>60</v>
      </c>
      <c r="C42" s="595" t="s">
        <v>42</v>
      </c>
      <c r="D42" s="581">
        <v>18.2</v>
      </c>
      <c r="E42" s="581">
        <v>16.2</v>
      </c>
      <c r="F42" s="581">
        <v>15.2</v>
      </c>
      <c r="G42" s="604">
        <f t="shared" si="2"/>
        <v>93.82716049382715</v>
      </c>
    </row>
    <row r="43" spans="1:21" s="593" customFormat="1" ht="85.5">
      <c r="A43" s="611">
        <f>A42+1</f>
        <v>32</v>
      </c>
      <c r="B43" s="594" t="s">
        <v>8</v>
      </c>
      <c r="C43" s="595" t="s">
        <v>43</v>
      </c>
      <c r="D43" s="612">
        <v>1270</v>
      </c>
      <c r="E43" s="689">
        <v>1369</v>
      </c>
      <c r="F43" s="612">
        <v>1780</v>
      </c>
      <c r="G43" s="604">
        <f t="shared" si="2"/>
        <v>130.02191380569758</v>
      </c>
      <c r="L43" s="605"/>
      <c r="M43" s="605"/>
      <c r="N43" s="605"/>
      <c r="O43" s="605"/>
      <c r="P43" s="605"/>
      <c r="Q43" s="605"/>
      <c r="R43" s="605"/>
      <c r="S43" s="605"/>
      <c r="T43" s="605"/>
      <c r="U43" s="605"/>
    </row>
    <row r="44" spans="1:7" s="593" customFormat="1" ht="57">
      <c r="A44" s="611">
        <v>33</v>
      </c>
      <c r="B44" s="606" t="s">
        <v>75</v>
      </c>
      <c r="C44" s="595" t="s">
        <v>40</v>
      </c>
      <c r="D44" s="628">
        <v>18500</v>
      </c>
      <c r="E44" s="225">
        <v>19519</v>
      </c>
      <c r="F44" s="628">
        <v>24118</v>
      </c>
      <c r="G44" s="604">
        <f t="shared" si="2"/>
        <v>123.5616578718172</v>
      </c>
    </row>
    <row r="45" spans="1:7" s="593" customFormat="1" ht="62.25">
      <c r="A45" s="611"/>
      <c r="B45" s="629" t="s">
        <v>12</v>
      </c>
      <c r="C45" s="617"/>
      <c r="D45" s="581"/>
      <c r="E45" s="590"/>
      <c r="F45" s="581"/>
      <c r="G45" s="581"/>
    </row>
    <row r="46" spans="1:18" s="593" customFormat="1" ht="42.75">
      <c r="A46" s="611">
        <f>A44+1</f>
        <v>34</v>
      </c>
      <c r="B46" s="606" t="s">
        <v>136</v>
      </c>
      <c r="C46" s="595" t="s">
        <v>42</v>
      </c>
      <c r="D46" s="581">
        <v>1732.2</v>
      </c>
      <c r="E46" s="689">
        <v>1797</v>
      </c>
      <c r="F46" s="581">
        <v>1797.2</v>
      </c>
      <c r="G46" s="604">
        <f>F46/E46*100</f>
        <v>100.01112966054535</v>
      </c>
      <c r="Q46" s="674"/>
      <c r="R46" s="674"/>
    </row>
    <row r="47" spans="1:7" s="593" customFormat="1" ht="71.25">
      <c r="A47" s="611">
        <f>A46+1</f>
        <v>35</v>
      </c>
      <c r="B47" s="594" t="s">
        <v>60</v>
      </c>
      <c r="C47" s="595" t="s">
        <v>42</v>
      </c>
      <c r="D47" s="581">
        <v>64.4</v>
      </c>
      <c r="E47" s="600">
        <v>50</v>
      </c>
      <c r="F47" s="581">
        <v>113.4</v>
      </c>
      <c r="G47" s="604">
        <f>F47/E47*100</f>
        <v>226.8</v>
      </c>
    </row>
    <row r="48" spans="1:7" s="593" customFormat="1" ht="85.5">
      <c r="A48" s="611">
        <f>A47+1</f>
        <v>36</v>
      </c>
      <c r="B48" s="606" t="s">
        <v>8</v>
      </c>
      <c r="C48" s="595" t="s">
        <v>43</v>
      </c>
      <c r="D48" s="631">
        <v>481</v>
      </c>
      <c r="E48" s="711">
        <v>500</v>
      </c>
      <c r="F48" s="631">
        <v>500</v>
      </c>
      <c r="G48" s="604">
        <f>F48/E48*100</f>
        <v>100</v>
      </c>
    </row>
    <row r="49" spans="1:7" s="593" customFormat="1" ht="42.75">
      <c r="A49" s="611">
        <v>37</v>
      </c>
      <c r="B49" s="606" t="s">
        <v>9</v>
      </c>
      <c r="C49" s="595" t="s">
        <v>44</v>
      </c>
      <c r="D49" s="630">
        <v>3600</v>
      </c>
      <c r="E49" s="630">
        <v>3600</v>
      </c>
      <c r="F49" s="630">
        <v>3600</v>
      </c>
      <c r="G49" s="604">
        <f>F49/E49*100</f>
        <v>100</v>
      </c>
    </row>
    <row r="50" spans="1:7" s="593" customFormat="1" ht="42.75">
      <c r="A50" s="611">
        <v>38</v>
      </c>
      <c r="B50" s="606" t="s">
        <v>13</v>
      </c>
      <c r="C50" s="595" t="s">
        <v>40</v>
      </c>
      <c r="D50" s="581">
        <v>18246</v>
      </c>
      <c r="E50" s="581">
        <v>18500</v>
      </c>
      <c r="F50" s="581">
        <v>18700</v>
      </c>
      <c r="G50" s="604">
        <f>F50/E50*100</f>
        <v>101.08108108108107</v>
      </c>
    </row>
    <row r="51" spans="1:7" s="593" customFormat="1" ht="30.75">
      <c r="A51" s="632"/>
      <c r="B51" s="633" t="s">
        <v>18</v>
      </c>
      <c r="C51" s="617"/>
      <c r="D51" s="581"/>
      <c r="E51" s="581"/>
      <c r="F51" s="581"/>
      <c r="G51" s="604"/>
    </row>
    <row r="52" spans="1:7" s="593" customFormat="1" ht="85.5">
      <c r="A52" s="632">
        <f>A50+1</f>
        <v>39</v>
      </c>
      <c r="B52" s="594" t="s">
        <v>19</v>
      </c>
      <c r="C52" s="595" t="s">
        <v>44</v>
      </c>
      <c r="D52" s="581">
        <v>3210</v>
      </c>
      <c r="E52" s="581">
        <v>1700</v>
      </c>
      <c r="F52" s="581">
        <v>1668</v>
      </c>
      <c r="G52" s="604">
        <f>F52/E52*100</f>
        <v>98.11764705882354</v>
      </c>
    </row>
    <row r="53" spans="1:12" s="593" customFormat="1" ht="99.75">
      <c r="A53" s="632">
        <f>A52+1</f>
        <v>40</v>
      </c>
      <c r="B53" s="594" t="s">
        <v>20</v>
      </c>
      <c r="C53" s="595" t="s">
        <v>39</v>
      </c>
      <c r="D53" s="627">
        <v>3.75</v>
      </c>
      <c r="E53" s="600">
        <v>2.3</v>
      </c>
      <c r="F53" s="627">
        <v>2.8</v>
      </c>
      <c r="G53" s="604">
        <f>F53/E53*100</f>
        <v>121.73913043478262</v>
      </c>
      <c r="L53" s="597"/>
    </row>
    <row r="54" spans="1:12" s="593" customFormat="1" ht="42.75">
      <c r="A54" s="632">
        <v>41</v>
      </c>
      <c r="B54" s="594" t="s">
        <v>9</v>
      </c>
      <c r="C54" s="595" t="s">
        <v>44</v>
      </c>
      <c r="D54" s="627">
        <v>38</v>
      </c>
      <c r="E54" s="600">
        <v>21</v>
      </c>
      <c r="F54" s="627">
        <v>21</v>
      </c>
      <c r="G54" s="604">
        <f>F54/E54*100</f>
        <v>100</v>
      </c>
      <c r="L54" s="597"/>
    </row>
    <row r="55" spans="1:12" s="593" customFormat="1" ht="71.25">
      <c r="A55" s="632">
        <v>42</v>
      </c>
      <c r="B55" s="594" t="s">
        <v>60</v>
      </c>
      <c r="C55" s="595" t="s">
        <v>39</v>
      </c>
      <c r="D55" s="627">
        <v>18.7</v>
      </c>
      <c r="E55" s="627">
        <v>21</v>
      </c>
      <c r="F55" s="627">
        <v>2.5</v>
      </c>
      <c r="G55" s="604">
        <f>F55/E55*100</f>
        <v>11.904761904761903</v>
      </c>
      <c r="L55" s="597"/>
    </row>
    <row r="56" spans="1:12" s="593" customFormat="1" ht="57">
      <c r="A56" s="632">
        <v>43</v>
      </c>
      <c r="B56" s="606" t="s">
        <v>75</v>
      </c>
      <c r="C56" s="595" t="s">
        <v>40</v>
      </c>
      <c r="D56" s="581">
        <v>17870</v>
      </c>
      <c r="E56" s="581">
        <v>18195</v>
      </c>
      <c r="F56" s="581">
        <v>18195</v>
      </c>
      <c r="G56" s="604">
        <f>F56/E56*100</f>
        <v>100</v>
      </c>
      <c r="L56" s="597"/>
    </row>
    <row r="57" spans="1:12" s="593" customFormat="1" ht="93.75">
      <c r="A57" s="588"/>
      <c r="B57" s="629" t="s">
        <v>21</v>
      </c>
      <c r="C57" s="595"/>
      <c r="D57" s="599"/>
      <c r="E57" s="607"/>
      <c r="F57" s="599"/>
      <c r="G57" s="604"/>
      <c r="L57" s="597"/>
    </row>
    <row r="58" spans="1:12" s="593" customFormat="1" ht="57">
      <c r="A58" s="588">
        <f>A56+1</f>
        <v>44</v>
      </c>
      <c r="B58" s="594" t="s">
        <v>22</v>
      </c>
      <c r="C58" s="595" t="s">
        <v>42</v>
      </c>
      <c r="D58" s="581">
        <v>2012.3</v>
      </c>
      <c r="E58" s="635">
        <v>1972.5</v>
      </c>
      <c r="F58" s="581">
        <v>2090</v>
      </c>
      <c r="G58" s="604">
        <f>F58/E58*100</f>
        <v>105.95690747782002</v>
      </c>
      <c r="L58" s="597"/>
    </row>
    <row r="59" spans="1:12" s="593" customFormat="1" ht="42.75">
      <c r="A59" s="632">
        <f>A58+1</f>
        <v>45</v>
      </c>
      <c r="B59" s="594" t="s">
        <v>23</v>
      </c>
      <c r="C59" s="595" t="s">
        <v>42</v>
      </c>
      <c r="D59" s="581">
        <v>423.5</v>
      </c>
      <c r="E59" s="649">
        <v>423.5</v>
      </c>
      <c r="F59" s="581">
        <v>510.1</v>
      </c>
      <c r="G59" s="604">
        <f>F59/E59*100</f>
        <v>120.44864226682408</v>
      </c>
      <c r="L59" s="597"/>
    </row>
    <row r="60" spans="1:13" s="593" customFormat="1" ht="57">
      <c r="A60" s="632">
        <f>A59+1</f>
        <v>46</v>
      </c>
      <c r="B60" s="594" t="s">
        <v>24</v>
      </c>
      <c r="C60" s="595" t="s">
        <v>42</v>
      </c>
      <c r="D60" s="581">
        <v>84.6</v>
      </c>
      <c r="E60" s="635">
        <v>56.3</v>
      </c>
      <c r="F60" s="581">
        <v>61</v>
      </c>
      <c r="G60" s="604">
        <f>F60/E60*100</f>
        <v>108.34813499111901</v>
      </c>
      <c r="M60" s="674"/>
    </row>
    <row r="61" spans="1:12" s="593" customFormat="1" ht="42.75">
      <c r="A61" s="632">
        <f>A60+1</f>
        <v>47</v>
      </c>
      <c r="B61" s="594" t="s">
        <v>9</v>
      </c>
      <c r="C61" s="595" t="s">
        <v>44</v>
      </c>
      <c r="D61" s="581">
        <v>1170</v>
      </c>
      <c r="E61" s="636">
        <v>1170</v>
      </c>
      <c r="F61" s="581">
        <v>1170</v>
      </c>
      <c r="G61" s="604">
        <f>F61/E61*100</f>
        <v>100</v>
      </c>
      <c r="L61" s="637"/>
    </row>
    <row r="62" spans="1:7" s="593" customFormat="1" ht="57">
      <c r="A62" s="632">
        <f>A61+1</f>
        <v>48</v>
      </c>
      <c r="B62" s="594" t="s">
        <v>16</v>
      </c>
      <c r="C62" s="595" t="s">
        <v>40</v>
      </c>
      <c r="D62" s="581">
        <v>16920</v>
      </c>
      <c r="E62" s="636">
        <v>18195</v>
      </c>
      <c r="F62" s="581">
        <v>18195</v>
      </c>
      <c r="G62" s="604">
        <f>F62/E62*100</f>
        <v>100</v>
      </c>
    </row>
    <row r="63" spans="1:7" s="593" customFormat="1" ht="78">
      <c r="A63" s="632"/>
      <c r="B63" s="638" t="s">
        <v>25</v>
      </c>
      <c r="C63" s="617"/>
      <c r="D63" s="581"/>
      <c r="E63" s="636"/>
      <c r="F63" s="581"/>
      <c r="G63" s="581"/>
    </row>
    <row r="64" spans="1:12" s="593" customFormat="1" ht="242.25">
      <c r="A64" s="632">
        <f>A62+1</f>
        <v>49</v>
      </c>
      <c r="B64" s="606" t="s">
        <v>86</v>
      </c>
      <c r="C64" s="595" t="s">
        <v>42</v>
      </c>
      <c r="D64" s="581">
        <v>2797.8</v>
      </c>
      <c r="E64" s="649">
        <v>2798</v>
      </c>
      <c r="F64" s="581">
        <v>3054.4</v>
      </c>
      <c r="G64" s="604">
        <f>F64/E64*100</f>
        <v>109.1636883488206</v>
      </c>
      <c r="L64" s="639"/>
    </row>
    <row r="65" spans="1:7" s="593" customFormat="1" ht="71.25">
      <c r="A65" s="632">
        <f>A64+1</f>
        <v>50</v>
      </c>
      <c r="B65" s="606" t="s">
        <v>26</v>
      </c>
      <c r="C65" s="595" t="s">
        <v>50</v>
      </c>
      <c r="D65" s="636">
        <v>59</v>
      </c>
      <c r="E65" s="636">
        <v>60</v>
      </c>
      <c r="F65" s="636">
        <v>56</v>
      </c>
      <c r="G65" s="604">
        <f>F65/E65*100</f>
        <v>93.33333333333333</v>
      </c>
    </row>
    <row r="66" spans="1:7" s="593" customFormat="1" ht="356.25">
      <c r="A66" s="632">
        <v>51</v>
      </c>
      <c r="B66" s="606" t="s">
        <v>89</v>
      </c>
      <c r="C66" s="595" t="s">
        <v>38</v>
      </c>
      <c r="D66" s="604">
        <v>15.1</v>
      </c>
      <c r="E66" s="581">
        <v>15</v>
      </c>
      <c r="F66" s="604">
        <v>15</v>
      </c>
      <c r="G66" s="604">
        <f>F66/E66*100</f>
        <v>100</v>
      </c>
    </row>
    <row r="67" spans="1:7" s="593" customFormat="1" ht="142.5">
      <c r="A67" s="632">
        <v>52</v>
      </c>
      <c r="B67" s="606" t="s">
        <v>58</v>
      </c>
      <c r="C67" s="595" t="s">
        <v>44</v>
      </c>
      <c r="D67" s="636">
        <v>452</v>
      </c>
      <c r="E67" s="636">
        <v>452</v>
      </c>
      <c r="F67" s="636">
        <v>452</v>
      </c>
      <c r="G67" s="604">
        <f>F67/E67*100</f>
        <v>100</v>
      </c>
    </row>
    <row r="68" spans="1:7" s="593" customFormat="1" ht="57">
      <c r="A68" s="632">
        <v>53</v>
      </c>
      <c r="B68" s="606" t="s">
        <v>16</v>
      </c>
      <c r="C68" s="595" t="s">
        <v>40</v>
      </c>
      <c r="D68" s="581">
        <v>16920</v>
      </c>
      <c r="E68" s="635">
        <v>18195</v>
      </c>
      <c r="F68" s="581">
        <v>18195</v>
      </c>
      <c r="G68" s="604">
        <f>F68/E68*100</f>
        <v>100</v>
      </c>
    </row>
    <row r="69" spans="1:7" s="593" customFormat="1" ht="109.5">
      <c r="A69" s="632"/>
      <c r="B69" s="638" t="s">
        <v>33</v>
      </c>
      <c r="C69" s="617"/>
      <c r="D69" s="590"/>
      <c r="E69" s="635"/>
      <c r="F69" s="590"/>
      <c r="G69" s="590"/>
    </row>
    <row r="70" spans="1:15" s="593" customFormat="1" ht="228">
      <c r="A70" s="632">
        <f>A68+1</f>
        <v>54</v>
      </c>
      <c r="B70" s="594" t="s">
        <v>188</v>
      </c>
      <c r="C70" s="595" t="s">
        <v>49</v>
      </c>
      <c r="D70" s="634">
        <v>11468</v>
      </c>
      <c r="E70" s="581">
        <v>10900</v>
      </c>
      <c r="F70" s="634">
        <v>14368.1</v>
      </c>
      <c r="G70" s="604">
        <f aca="true" t="shared" si="3" ref="G70:G75">F70/E70*100</f>
        <v>131.81743119266056</v>
      </c>
      <c r="L70" s="640"/>
      <c r="M70" s="640"/>
      <c r="N70" s="640"/>
      <c r="O70" s="641"/>
    </row>
    <row r="71" spans="1:15" s="593" customFormat="1" ht="42.75">
      <c r="A71" s="632" t="s">
        <v>221</v>
      </c>
      <c r="B71" s="594" t="s">
        <v>184</v>
      </c>
      <c r="C71" s="595" t="s">
        <v>49</v>
      </c>
      <c r="D71" s="642">
        <v>4281</v>
      </c>
      <c r="E71" s="590">
        <v>4050</v>
      </c>
      <c r="F71" s="642">
        <v>5575.4</v>
      </c>
      <c r="G71" s="604">
        <f t="shared" si="3"/>
        <v>137.6641975308642</v>
      </c>
      <c r="L71" s="640"/>
      <c r="M71" s="640"/>
      <c r="N71" s="640"/>
      <c r="O71" s="641"/>
    </row>
    <row r="72" spans="1:15" s="593" customFormat="1" ht="85.5">
      <c r="A72" s="632">
        <v>55</v>
      </c>
      <c r="B72" s="594" t="s">
        <v>90</v>
      </c>
      <c r="C72" s="595" t="s">
        <v>50</v>
      </c>
      <c r="D72" s="642">
        <v>347</v>
      </c>
      <c r="E72" s="643">
        <v>300</v>
      </c>
      <c r="F72" s="642">
        <v>479</v>
      </c>
      <c r="G72" s="596">
        <f t="shared" si="3"/>
        <v>159.66666666666666</v>
      </c>
      <c r="L72" s="640"/>
      <c r="M72" s="640"/>
      <c r="N72" s="640"/>
      <c r="O72" s="641"/>
    </row>
    <row r="73" spans="1:15" s="593" customFormat="1" ht="313.5">
      <c r="A73" s="632">
        <v>56</v>
      </c>
      <c r="B73" s="594" t="s">
        <v>94</v>
      </c>
      <c r="C73" s="595" t="s">
        <v>38</v>
      </c>
      <c r="D73" s="644">
        <v>42</v>
      </c>
      <c r="E73" s="645">
        <v>43.3</v>
      </c>
      <c r="F73" s="644">
        <v>48</v>
      </c>
      <c r="G73" s="604">
        <f t="shared" si="3"/>
        <v>110.85450346420325</v>
      </c>
      <c r="L73" s="640"/>
      <c r="M73" s="640"/>
      <c r="N73" s="640"/>
      <c r="O73" s="641"/>
    </row>
    <row r="74" spans="1:15" s="593" customFormat="1" ht="327.75">
      <c r="A74" s="632">
        <v>57</v>
      </c>
      <c r="B74" s="594" t="s">
        <v>93</v>
      </c>
      <c r="C74" s="595" t="s">
        <v>38</v>
      </c>
      <c r="D74" s="644">
        <v>96.8</v>
      </c>
      <c r="E74" s="645">
        <v>98.8</v>
      </c>
      <c r="F74" s="644">
        <v>97.2</v>
      </c>
      <c r="G74" s="604">
        <f t="shared" si="3"/>
        <v>98.38056680161944</v>
      </c>
      <c r="L74" s="640"/>
      <c r="M74" s="640"/>
      <c r="N74" s="640"/>
      <c r="O74" s="641"/>
    </row>
    <row r="75" spans="1:15" s="593" customFormat="1" ht="142.5">
      <c r="A75" s="632">
        <v>58</v>
      </c>
      <c r="B75" s="594" t="s">
        <v>91</v>
      </c>
      <c r="C75" s="646" t="s">
        <v>92</v>
      </c>
      <c r="D75" s="644">
        <v>95</v>
      </c>
      <c r="E75" s="645">
        <v>92.5</v>
      </c>
      <c r="F75" s="644">
        <v>138</v>
      </c>
      <c r="G75" s="604">
        <f t="shared" si="3"/>
        <v>149.1891891891892</v>
      </c>
      <c r="L75" s="640"/>
      <c r="M75" s="640"/>
      <c r="N75" s="640"/>
      <c r="O75" s="641"/>
    </row>
    <row r="76" spans="1:7" s="593" customFormat="1" ht="62.25">
      <c r="A76" s="588"/>
      <c r="B76" s="589" t="s">
        <v>69</v>
      </c>
      <c r="C76" s="595"/>
      <c r="D76" s="647"/>
      <c r="E76" s="671"/>
      <c r="F76" s="647"/>
      <c r="G76" s="647"/>
    </row>
    <row r="77" spans="1:7" s="593" customFormat="1" ht="282">
      <c r="A77" s="588">
        <f>A75+1</f>
        <v>59</v>
      </c>
      <c r="B77" s="648" t="s">
        <v>150</v>
      </c>
      <c r="C77" s="595" t="s">
        <v>44</v>
      </c>
      <c r="D77" s="634">
        <v>3</v>
      </c>
      <c r="E77" s="599">
        <v>11</v>
      </c>
      <c r="F77" s="634">
        <v>12</v>
      </c>
      <c r="G77" s="604">
        <f>F77/E77*100</f>
        <v>109.09090909090908</v>
      </c>
    </row>
    <row r="78" spans="1:7" s="593" customFormat="1" ht="409.5">
      <c r="A78" s="588">
        <v>60</v>
      </c>
      <c r="B78" s="648" t="s">
        <v>97</v>
      </c>
      <c r="C78" s="643" t="s">
        <v>38</v>
      </c>
      <c r="D78" s="634">
        <v>3.3</v>
      </c>
      <c r="E78" s="459">
        <v>3.3</v>
      </c>
      <c r="F78" s="634">
        <v>1.2</v>
      </c>
      <c r="G78" s="604">
        <f>F78/E78*100</f>
        <v>36.36363636363637</v>
      </c>
    </row>
    <row r="79" spans="1:7" s="593" customFormat="1" ht="297.75">
      <c r="A79" s="588">
        <v>61</v>
      </c>
      <c r="B79" s="648" t="s">
        <v>96</v>
      </c>
      <c r="C79" s="643" t="s">
        <v>38</v>
      </c>
      <c r="D79" s="634">
        <v>12</v>
      </c>
      <c r="E79" s="649">
        <v>13</v>
      </c>
      <c r="F79" s="634">
        <v>13</v>
      </c>
      <c r="G79" s="604">
        <f>F79/E79*100</f>
        <v>100</v>
      </c>
    </row>
    <row r="80" spans="1:7" s="593" customFormat="1" ht="409.5">
      <c r="A80" s="588">
        <v>62</v>
      </c>
      <c r="B80" s="648" t="s">
        <v>70</v>
      </c>
      <c r="C80" s="643" t="s">
        <v>98</v>
      </c>
      <c r="D80" s="634">
        <v>167</v>
      </c>
      <c r="E80" s="634">
        <v>157</v>
      </c>
      <c r="F80" s="634">
        <v>157</v>
      </c>
      <c r="G80" s="604">
        <f>F80/E80*100</f>
        <v>100</v>
      </c>
    </row>
    <row r="81" spans="1:7" s="593" customFormat="1" ht="409.5">
      <c r="A81" s="588">
        <v>63</v>
      </c>
      <c r="B81" s="648" t="s">
        <v>99</v>
      </c>
      <c r="C81" s="643" t="s">
        <v>38</v>
      </c>
      <c r="D81" s="634">
        <v>20</v>
      </c>
      <c r="E81" s="459">
        <v>20</v>
      </c>
      <c r="F81" s="634">
        <v>19</v>
      </c>
      <c r="G81" s="604">
        <f>F81/E81*100</f>
        <v>95</v>
      </c>
    </row>
    <row r="82" spans="1:7" s="593" customFormat="1" ht="409.5">
      <c r="A82" s="588">
        <f>A80+1</f>
        <v>63</v>
      </c>
      <c r="B82" s="648" t="s">
        <v>100</v>
      </c>
      <c r="C82" s="643" t="s">
        <v>38</v>
      </c>
      <c r="D82" s="650">
        <v>5</v>
      </c>
      <c r="E82" s="581">
        <v>0</v>
      </c>
      <c r="F82" s="650">
        <v>0</v>
      </c>
      <c r="G82" s="604">
        <v>0</v>
      </c>
    </row>
    <row r="83" spans="1:12" s="593" customFormat="1" ht="375.75">
      <c r="A83" s="588">
        <f>A81+1</f>
        <v>64</v>
      </c>
      <c r="B83" s="648" t="s">
        <v>101</v>
      </c>
      <c r="C83" s="643" t="s">
        <v>38</v>
      </c>
      <c r="D83" s="634">
        <v>35.9</v>
      </c>
      <c r="E83" s="649">
        <v>0</v>
      </c>
      <c r="F83" s="634">
        <v>0</v>
      </c>
      <c r="G83" s="604">
        <v>0</v>
      </c>
      <c r="L83" s="651"/>
    </row>
    <row r="84" spans="1:7" s="593" customFormat="1" ht="30.75">
      <c r="A84" s="632"/>
      <c r="B84" s="629" t="s">
        <v>57</v>
      </c>
      <c r="C84" s="595"/>
      <c r="D84" s="607"/>
      <c r="E84" s="643"/>
      <c r="F84" s="607"/>
      <c r="G84" s="607"/>
    </row>
    <row r="85" spans="1:7" s="593" customFormat="1" ht="42.75">
      <c r="A85" s="632">
        <v>65</v>
      </c>
      <c r="B85" s="594" t="s">
        <v>23</v>
      </c>
      <c r="C85" s="595" t="s">
        <v>43</v>
      </c>
      <c r="D85" s="634">
        <v>1610.4</v>
      </c>
      <c r="E85" s="615">
        <v>1100</v>
      </c>
      <c r="F85" s="634">
        <v>1149.6</v>
      </c>
      <c r="G85" s="596">
        <f>F85/E85*100</f>
        <v>104.5090909090909</v>
      </c>
    </row>
    <row r="86" spans="1:7" s="593" customFormat="1" ht="42.75">
      <c r="A86" s="632">
        <v>66</v>
      </c>
      <c r="B86" s="594" t="s">
        <v>9</v>
      </c>
      <c r="C86" s="595" t="s">
        <v>44</v>
      </c>
      <c r="D86" s="634">
        <v>195</v>
      </c>
      <c r="E86" s="634">
        <v>195</v>
      </c>
      <c r="F86" s="634">
        <v>193</v>
      </c>
      <c r="G86" s="596">
        <f aca="true" t="shared" si="4" ref="G86:G115">F86/E86*100</f>
        <v>98.97435897435898</v>
      </c>
    </row>
    <row r="87" spans="1:12" s="593" customFormat="1" ht="57">
      <c r="A87" s="632">
        <v>67</v>
      </c>
      <c r="B87" s="594" t="s">
        <v>16</v>
      </c>
      <c r="C87" s="595" t="s">
        <v>40</v>
      </c>
      <c r="D87" s="634">
        <v>22953.94</v>
      </c>
      <c r="E87" s="634">
        <v>25418</v>
      </c>
      <c r="F87" s="634">
        <v>25628</v>
      </c>
      <c r="G87" s="596">
        <f t="shared" si="4"/>
        <v>100.82618616728303</v>
      </c>
      <c r="H87" s="636">
        <v>11585</v>
      </c>
      <c r="L87" s="597"/>
    </row>
    <row r="88" spans="1:12" s="593" customFormat="1" ht="114">
      <c r="A88" s="632">
        <v>68</v>
      </c>
      <c r="B88" s="652" t="s">
        <v>137</v>
      </c>
      <c r="C88" s="525" t="s">
        <v>138</v>
      </c>
      <c r="D88" s="634">
        <v>94.5</v>
      </c>
      <c r="E88" s="634">
        <v>94.5</v>
      </c>
      <c r="F88" s="634">
        <v>94.5</v>
      </c>
      <c r="G88" s="604">
        <f t="shared" si="4"/>
        <v>100</v>
      </c>
      <c r="H88" s="640"/>
      <c r="L88" s="597"/>
    </row>
    <row r="89" spans="1:12" s="593" customFormat="1" ht="57">
      <c r="A89" s="632">
        <v>69</v>
      </c>
      <c r="B89" s="652" t="s">
        <v>139</v>
      </c>
      <c r="C89" s="526"/>
      <c r="D89" s="634">
        <v>100</v>
      </c>
      <c r="E89" s="634">
        <v>100</v>
      </c>
      <c r="F89" s="634">
        <v>100</v>
      </c>
      <c r="G89" s="596">
        <f t="shared" si="4"/>
        <v>100</v>
      </c>
      <c r="H89" s="640"/>
      <c r="L89" s="597"/>
    </row>
    <row r="90" spans="1:7" s="593" customFormat="1" ht="399">
      <c r="A90" s="632">
        <v>70</v>
      </c>
      <c r="B90" s="653" t="s">
        <v>81</v>
      </c>
      <c r="C90" s="617" t="s">
        <v>38</v>
      </c>
      <c r="D90" s="634">
        <v>387.8</v>
      </c>
      <c r="E90" s="581">
        <v>247</v>
      </c>
      <c r="F90" s="634">
        <v>171.1</v>
      </c>
      <c r="G90" s="604">
        <f t="shared" si="4"/>
        <v>69.27125506072875</v>
      </c>
    </row>
    <row r="91" spans="1:7" s="593" customFormat="1" ht="30.75">
      <c r="A91" s="632"/>
      <c r="B91" s="638" t="s">
        <v>56</v>
      </c>
      <c r="C91" s="617"/>
      <c r="D91" s="581"/>
      <c r="E91" s="634"/>
      <c r="F91" s="581"/>
      <c r="G91" s="596"/>
    </row>
    <row r="92" spans="1:7" s="593" customFormat="1" ht="171">
      <c r="A92" s="632">
        <v>71</v>
      </c>
      <c r="B92" s="606" t="s">
        <v>102</v>
      </c>
      <c r="C92" s="654" t="s">
        <v>38</v>
      </c>
      <c r="D92" s="636">
        <v>75</v>
      </c>
      <c r="E92" s="636">
        <v>75</v>
      </c>
      <c r="F92" s="636">
        <v>71.4</v>
      </c>
      <c r="G92" s="604">
        <f t="shared" si="4"/>
        <v>95.2</v>
      </c>
    </row>
    <row r="93" spans="1:7" s="593" customFormat="1" ht="391.5">
      <c r="A93" s="632">
        <v>72</v>
      </c>
      <c r="B93" s="648" t="s">
        <v>103</v>
      </c>
      <c r="C93" s="643" t="s">
        <v>38</v>
      </c>
      <c r="D93" s="636">
        <v>54</v>
      </c>
      <c r="E93" s="636">
        <v>70</v>
      </c>
      <c r="F93" s="636">
        <v>75</v>
      </c>
      <c r="G93" s="604">
        <f t="shared" si="4"/>
        <v>107.14285714285714</v>
      </c>
    </row>
    <row r="94" spans="1:7" s="593" customFormat="1" ht="242.25">
      <c r="A94" s="632">
        <f>A93+1</f>
        <v>73</v>
      </c>
      <c r="B94" s="606" t="s">
        <v>71</v>
      </c>
      <c r="C94" s="654" t="s">
        <v>38</v>
      </c>
      <c r="D94" s="581">
        <v>94.4</v>
      </c>
      <c r="E94" s="581">
        <v>96</v>
      </c>
      <c r="F94" s="581">
        <v>96</v>
      </c>
      <c r="G94" s="604">
        <f t="shared" si="4"/>
        <v>100</v>
      </c>
    </row>
    <row r="95" spans="1:7" s="593" customFormat="1" ht="185.25">
      <c r="A95" s="632">
        <v>74</v>
      </c>
      <c r="B95" s="594" t="s">
        <v>80</v>
      </c>
      <c r="C95" s="595" t="s">
        <v>40</v>
      </c>
      <c r="D95" s="581">
        <v>29211</v>
      </c>
      <c r="E95" s="581">
        <v>29211</v>
      </c>
      <c r="F95" s="581">
        <v>29385</v>
      </c>
      <c r="G95" s="604">
        <f t="shared" si="4"/>
        <v>100.59566601622676</v>
      </c>
    </row>
    <row r="96" spans="1:7" s="593" customFormat="1" ht="46.5">
      <c r="A96" s="632"/>
      <c r="B96" s="629" t="s">
        <v>29</v>
      </c>
      <c r="C96" s="595"/>
      <c r="D96" s="581"/>
      <c r="E96" s="590"/>
      <c r="F96" s="581"/>
      <c r="G96" s="596"/>
    </row>
    <row r="97" spans="1:7" s="593" customFormat="1" ht="99.75">
      <c r="A97" s="632">
        <f>A95+1</f>
        <v>75</v>
      </c>
      <c r="B97" s="594" t="s">
        <v>55</v>
      </c>
      <c r="C97" s="529" t="s">
        <v>44</v>
      </c>
      <c r="D97" s="581">
        <v>9.9</v>
      </c>
      <c r="E97" s="581">
        <v>9.9</v>
      </c>
      <c r="F97" s="581">
        <v>0</v>
      </c>
      <c r="G97" s="604">
        <f>F97/E97*100</f>
        <v>0</v>
      </c>
    </row>
    <row r="98" spans="1:7" s="593" customFormat="1" ht="114">
      <c r="A98" s="632">
        <f>A97+1</f>
        <v>76</v>
      </c>
      <c r="B98" s="594" t="s">
        <v>30</v>
      </c>
      <c r="C98" s="530"/>
      <c r="D98" s="581">
        <v>0</v>
      </c>
      <c r="E98" s="581">
        <v>0</v>
      </c>
      <c r="F98" s="581">
        <v>0</v>
      </c>
      <c r="G98" s="604">
        <v>0</v>
      </c>
    </row>
    <row r="99" spans="1:7" s="593" customFormat="1" ht="52.5" customHeight="1" thickBot="1">
      <c r="A99" s="632">
        <v>77</v>
      </c>
      <c r="B99" s="648" t="s">
        <v>104</v>
      </c>
      <c r="C99" s="531"/>
      <c r="D99" s="581">
        <v>390.9</v>
      </c>
      <c r="E99" s="581">
        <v>300</v>
      </c>
      <c r="F99" s="581">
        <v>373.4</v>
      </c>
      <c r="G99" s="604">
        <f>F99/E99*100</f>
        <v>124.46666666666665</v>
      </c>
    </row>
    <row r="100" spans="1:7" s="593" customFormat="1" ht="51" customHeight="1">
      <c r="A100" s="632">
        <v>78</v>
      </c>
      <c r="B100" s="648" t="s">
        <v>140</v>
      </c>
      <c r="C100" s="655"/>
      <c r="D100" s="636">
        <v>66.3</v>
      </c>
      <c r="E100" s="636">
        <v>67.4</v>
      </c>
      <c r="F100" s="636">
        <v>68</v>
      </c>
      <c r="G100" s="604">
        <f t="shared" si="4"/>
        <v>100.89020771513353</v>
      </c>
    </row>
    <row r="101" spans="1:8" s="593" customFormat="1" ht="57">
      <c r="A101" s="632">
        <v>79</v>
      </c>
      <c r="B101" s="606" t="s">
        <v>75</v>
      </c>
      <c r="C101" s="595" t="s">
        <v>40</v>
      </c>
      <c r="D101" s="636">
        <v>32528.5</v>
      </c>
      <c r="E101" s="636">
        <v>32721</v>
      </c>
      <c r="F101" s="636">
        <v>35097.8</v>
      </c>
      <c r="G101" s="604">
        <f t="shared" si="4"/>
        <v>107.26383667980808</v>
      </c>
      <c r="H101" s="581">
        <v>24680</v>
      </c>
    </row>
    <row r="102" spans="1:7" s="593" customFormat="1" ht="78">
      <c r="A102" s="632"/>
      <c r="B102" s="629" t="s">
        <v>31</v>
      </c>
      <c r="C102" s="617"/>
      <c r="D102" s="581"/>
      <c r="E102" s="636"/>
      <c r="F102" s="581"/>
      <c r="G102" s="604"/>
    </row>
    <row r="103" spans="1:12" s="593" customFormat="1" ht="185.25">
      <c r="A103" s="632">
        <f>A101+1</f>
        <v>80</v>
      </c>
      <c r="B103" s="656" t="s">
        <v>76</v>
      </c>
      <c r="C103" s="595" t="s">
        <v>38</v>
      </c>
      <c r="D103" s="657">
        <v>39.4</v>
      </c>
      <c r="E103" s="581">
        <v>40</v>
      </c>
      <c r="F103" s="657">
        <v>44.1</v>
      </c>
      <c r="G103" s="604">
        <f t="shared" si="4"/>
        <v>110.25</v>
      </c>
      <c r="L103" s="658"/>
    </row>
    <row r="104" spans="1:12" s="593" customFormat="1" ht="399">
      <c r="A104" s="632">
        <v>81</v>
      </c>
      <c r="B104" s="656" t="s">
        <v>141</v>
      </c>
      <c r="C104" s="595" t="s">
        <v>38</v>
      </c>
      <c r="D104" s="657">
        <v>54</v>
      </c>
      <c r="E104" s="581">
        <v>60</v>
      </c>
      <c r="F104" s="657">
        <v>88</v>
      </c>
      <c r="G104" s="604">
        <f t="shared" si="4"/>
        <v>146.66666666666666</v>
      </c>
      <c r="L104" s="658"/>
    </row>
    <row r="105" spans="1:12" s="593" customFormat="1" ht="71.25">
      <c r="A105" s="632">
        <v>82</v>
      </c>
      <c r="B105" s="656" t="s">
        <v>142</v>
      </c>
      <c r="C105" s="595" t="s">
        <v>38</v>
      </c>
      <c r="D105" s="657">
        <v>61</v>
      </c>
      <c r="E105" s="590">
        <v>63</v>
      </c>
      <c r="F105" s="657">
        <v>39</v>
      </c>
      <c r="G105" s="604">
        <f>F105/E105*100</f>
        <v>61.904761904761905</v>
      </c>
      <c r="L105" s="658"/>
    </row>
    <row r="106" spans="1:12" s="593" customFormat="1" ht="85.5">
      <c r="A106" s="632">
        <v>83</v>
      </c>
      <c r="B106" s="656" t="s">
        <v>230</v>
      </c>
      <c r="C106" s="595" t="s">
        <v>46</v>
      </c>
      <c r="D106" s="657">
        <v>53.3</v>
      </c>
      <c r="E106" s="581">
        <v>54</v>
      </c>
      <c r="F106" s="657">
        <v>53.3</v>
      </c>
      <c r="G106" s="604">
        <f t="shared" si="4"/>
        <v>98.7037037037037</v>
      </c>
      <c r="L106" s="658"/>
    </row>
    <row r="107" spans="1:12" s="593" customFormat="1" ht="42.75">
      <c r="A107" s="632">
        <v>85</v>
      </c>
      <c r="B107" s="594" t="s">
        <v>23</v>
      </c>
      <c r="C107" s="595" t="s">
        <v>43</v>
      </c>
      <c r="D107" s="657">
        <v>0</v>
      </c>
      <c r="E107" s="581">
        <v>0</v>
      </c>
      <c r="F107" s="657">
        <v>0</v>
      </c>
      <c r="G107" s="604">
        <v>0</v>
      </c>
      <c r="L107" s="658"/>
    </row>
    <row r="108" spans="1:12" s="593" customFormat="1" ht="42.75">
      <c r="A108" s="632">
        <v>86</v>
      </c>
      <c r="B108" s="594" t="s">
        <v>9</v>
      </c>
      <c r="C108" s="595" t="s">
        <v>44</v>
      </c>
      <c r="D108" s="657">
        <v>73</v>
      </c>
      <c r="E108" s="581">
        <v>80</v>
      </c>
      <c r="F108" s="657">
        <v>68</v>
      </c>
      <c r="G108" s="604">
        <f t="shared" si="4"/>
        <v>85</v>
      </c>
      <c r="L108" s="658"/>
    </row>
    <row r="109" spans="1:7" s="593" customFormat="1" ht="57">
      <c r="A109" s="632">
        <v>87</v>
      </c>
      <c r="B109" s="652" t="s">
        <v>16</v>
      </c>
      <c r="C109" s="617" t="s">
        <v>40</v>
      </c>
      <c r="D109" s="581">
        <v>17500</v>
      </c>
      <c r="E109" s="590">
        <v>18200</v>
      </c>
      <c r="F109" s="581">
        <v>18200</v>
      </c>
      <c r="G109" s="604">
        <f t="shared" si="4"/>
        <v>100</v>
      </c>
    </row>
    <row r="110" spans="1:7" s="593" customFormat="1" ht="46.5">
      <c r="A110" s="632"/>
      <c r="B110" s="629" t="s">
        <v>27</v>
      </c>
      <c r="C110" s="595"/>
      <c r="D110" s="581"/>
      <c r="E110" s="590"/>
      <c r="F110" s="581"/>
      <c r="G110" s="604"/>
    </row>
    <row r="111" spans="1:12" s="593" customFormat="1" ht="60.75" customHeight="1">
      <c r="A111" s="632">
        <v>88</v>
      </c>
      <c r="B111" s="659" t="s">
        <v>88</v>
      </c>
      <c r="C111" s="595"/>
      <c r="D111" s="607">
        <v>5.8</v>
      </c>
      <c r="E111" s="581">
        <v>4.6</v>
      </c>
      <c r="F111" s="607">
        <v>7.5</v>
      </c>
      <c r="G111" s="604">
        <f t="shared" si="4"/>
        <v>163.0434782608696</v>
      </c>
      <c r="H111" s="607">
        <v>4.8</v>
      </c>
      <c r="I111" s="607">
        <v>4.8</v>
      </c>
      <c r="J111" s="607">
        <v>4.8</v>
      </c>
      <c r="K111" s="660">
        <v>4.8</v>
      </c>
      <c r="L111" s="661"/>
    </row>
    <row r="112" spans="1:12" s="593" customFormat="1" ht="42.75">
      <c r="A112" s="632">
        <v>89</v>
      </c>
      <c r="B112" s="594" t="s">
        <v>23</v>
      </c>
      <c r="C112" s="595" t="s">
        <v>42</v>
      </c>
      <c r="D112" s="581">
        <v>10.6</v>
      </c>
      <c r="E112" s="666">
        <v>5.6</v>
      </c>
      <c r="F112" s="581">
        <v>7.4</v>
      </c>
      <c r="G112" s="604">
        <f>F112/E112*100</f>
        <v>132.14285714285717</v>
      </c>
      <c r="L112" s="661"/>
    </row>
    <row r="113" spans="1:12" s="593" customFormat="1" ht="356.25">
      <c r="A113" s="632">
        <v>90</v>
      </c>
      <c r="B113" s="594" t="s">
        <v>118</v>
      </c>
      <c r="C113" s="595" t="s">
        <v>38</v>
      </c>
      <c r="D113" s="604">
        <v>0.5</v>
      </c>
      <c r="E113" s="581">
        <v>0.5</v>
      </c>
      <c r="F113" s="604">
        <v>0.5</v>
      </c>
      <c r="G113" s="604">
        <f t="shared" si="4"/>
        <v>100</v>
      </c>
      <c r="L113" s="661"/>
    </row>
    <row r="114" spans="1:12" s="593" customFormat="1" ht="42.75">
      <c r="A114" s="632">
        <v>91</v>
      </c>
      <c r="B114" s="594" t="s">
        <v>9</v>
      </c>
      <c r="C114" s="595" t="s">
        <v>44</v>
      </c>
      <c r="D114" s="581">
        <v>66</v>
      </c>
      <c r="E114" s="581">
        <v>62</v>
      </c>
      <c r="F114" s="581">
        <v>60</v>
      </c>
      <c r="G114" s="604">
        <f t="shared" si="4"/>
        <v>96.7741935483871</v>
      </c>
      <c r="L114" s="661"/>
    </row>
    <row r="115" spans="1:12" s="593" customFormat="1" ht="57">
      <c r="A115" s="632">
        <v>92</v>
      </c>
      <c r="B115" s="594" t="s">
        <v>16</v>
      </c>
      <c r="C115" s="595" t="s">
        <v>40</v>
      </c>
      <c r="D115" s="581">
        <v>20830</v>
      </c>
      <c r="E115" s="581">
        <v>20830</v>
      </c>
      <c r="F115" s="581">
        <v>24369</v>
      </c>
      <c r="G115" s="604">
        <f t="shared" si="4"/>
        <v>116.98991838694191</v>
      </c>
      <c r="L115" s="661"/>
    </row>
    <row r="116" spans="1:12" s="593" customFormat="1" ht="109.5">
      <c r="A116" s="632"/>
      <c r="B116" s="633" t="s">
        <v>28</v>
      </c>
      <c r="C116" s="617"/>
      <c r="D116" s="581"/>
      <c r="E116" s="581"/>
      <c r="F116" s="581"/>
      <c r="G116" s="604"/>
      <c r="L116" s="658"/>
    </row>
    <row r="117" spans="1:7" s="593" customFormat="1" ht="172.5">
      <c r="A117" s="632">
        <v>93</v>
      </c>
      <c r="B117" s="648" t="s">
        <v>105</v>
      </c>
      <c r="C117" s="643"/>
      <c r="D117" s="581"/>
      <c r="E117" s="581"/>
      <c r="F117" s="581"/>
      <c r="G117" s="604"/>
    </row>
    <row r="118" spans="1:12" s="593" customFormat="1" ht="24" customHeight="1">
      <c r="A118" s="632"/>
      <c r="B118" s="648" t="s">
        <v>106</v>
      </c>
      <c r="C118" s="538" t="s">
        <v>107</v>
      </c>
      <c r="D118" s="636">
        <v>6.33</v>
      </c>
      <c r="E118" s="636">
        <v>8.9</v>
      </c>
      <c r="F118" s="636">
        <v>11.7</v>
      </c>
      <c r="G118" s="604">
        <f>F118/E118*100</f>
        <v>131.46067415730334</v>
      </c>
      <c r="L118" s="658"/>
    </row>
    <row r="119" spans="1:12" s="593" customFormat="1" ht="125.25">
      <c r="A119" s="632"/>
      <c r="B119" s="648" t="s">
        <v>108</v>
      </c>
      <c r="C119" s="540"/>
      <c r="D119" s="636">
        <v>6.33</v>
      </c>
      <c r="E119" s="636">
        <v>11.1</v>
      </c>
      <c r="F119" s="636">
        <v>0</v>
      </c>
      <c r="G119" s="604">
        <f>F119/E119*100</f>
        <v>0</v>
      </c>
      <c r="L119" s="658"/>
    </row>
    <row r="120" spans="1:12" s="593" customFormat="1" ht="78">
      <c r="A120" s="632"/>
      <c r="B120" s="648" t="s">
        <v>109</v>
      </c>
      <c r="C120" s="540"/>
      <c r="D120" s="636">
        <v>0</v>
      </c>
      <c r="E120" s="636">
        <v>0</v>
      </c>
      <c r="F120" s="636">
        <v>5</v>
      </c>
      <c r="G120" s="604" t="s">
        <v>151</v>
      </c>
      <c r="L120" s="658"/>
    </row>
    <row r="121" spans="1:12" s="593" customFormat="1" ht="172.5">
      <c r="A121" s="632"/>
      <c r="B121" s="648" t="s">
        <v>110</v>
      </c>
      <c r="C121" s="541"/>
      <c r="D121" s="636">
        <v>3.6</v>
      </c>
      <c r="E121" s="636">
        <v>4.4</v>
      </c>
      <c r="F121" s="636">
        <v>0.6</v>
      </c>
      <c r="G121" s="604">
        <f>F121/E121*100</f>
        <v>13.636363636363635</v>
      </c>
      <c r="L121" s="658"/>
    </row>
    <row r="122" spans="1:12" s="593" customFormat="1" ht="409.5">
      <c r="A122" s="632">
        <f>A117+1</f>
        <v>94</v>
      </c>
      <c r="B122" s="648" t="s">
        <v>111</v>
      </c>
      <c r="C122" s="643" t="s">
        <v>38</v>
      </c>
      <c r="D122" s="636">
        <v>2</v>
      </c>
      <c r="E122" s="636">
        <v>3</v>
      </c>
      <c r="F122" s="636">
        <v>1.1</v>
      </c>
      <c r="G122" s="604">
        <f>F122/E122*100</f>
        <v>36.66666666666667</v>
      </c>
      <c r="L122" s="658"/>
    </row>
    <row r="123" spans="1:12" s="593" customFormat="1" ht="15.75">
      <c r="A123" s="632">
        <v>95</v>
      </c>
      <c r="B123" s="662" t="s">
        <v>9</v>
      </c>
      <c r="C123" s="643" t="s">
        <v>44</v>
      </c>
      <c r="D123" s="663">
        <v>3</v>
      </c>
      <c r="E123" s="663">
        <v>3</v>
      </c>
      <c r="F123" s="663">
        <v>3</v>
      </c>
      <c r="G123" s="596">
        <f aca="true" t="shared" si="5" ref="G123:G129">F123/E123*100</f>
        <v>100</v>
      </c>
      <c r="L123" s="658"/>
    </row>
    <row r="124" spans="1:12" s="593" customFormat="1" ht="15.75">
      <c r="A124" s="632">
        <v>96</v>
      </c>
      <c r="B124" s="662" t="s">
        <v>16</v>
      </c>
      <c r="C124" s="643" t="s">
        <v>112</v>
      </c>
      <c r="D124" s="663">
        <v>25143</v>
      </c>
      <c r="E124" s="663">
        <v>25143</v>
      </c>
      <c r="F124" s="663">
        <v>25027</v>
      </c>
      <c r="G124" s="596">
        <f t="shared" si="5"/>
        <v>99.53863898500576</v>
      </c>
      <c r="L124" s="658"/>
    </row>
    <row r="125" spans="1:7" s="593" customFormat="1" ht="46.5">
      <c r="A125" s="632"/>
      <c r="B125" s="638" t="s">
        <v>14</v>
      </c>
      <c r="C125" s="617"/>
      <c r="D125" s="581"/>
      <c r="E125" s="663"/>
      <c r="F125" s="581"/>
      <c r="G125" s="596"/>
    </row>
    <row r="126" spans="1:7" s="593" customFormat="1" ht="57">
      <c r="A126" s="632">
        <v>97</v>
      </c>
      <c r="B126" s="594" t="s">
        <v>15</v>
      </c>
      <c r="C126" s="595" t="s">
        <v>42</v>
      </c>
      <c r="D126" s="581">
        <v>526.5</v>
      </c>
      <c r="E126" s="581">
        <v>190</v>
      </c>
      <c r="F126" s="581">
        <v>247.8</v>
      </c>
      <c r="G126" s="596">
        <f t="shared" si="5"/>
        <v>130.42105263157896</v>
      </c>
    </row>
    <row r="127" spans="1:7" s="593" customFormat="1" ht="156.75">
      <c r="A127" s="632">
        <v>98</v>
      </c>
      <c r="B127" s="606" t="s">
        <v>82</v>
      </c>
      <c r="C127" s="595" t="s">
        <v>45</v>
      </c>
      <c r="D127" s="664">
        <v>23.7</v>
      </c>
      <c r="E127" s="581">
        <v>23.8</v>
      </c>
      <c r="F127" s="664">
        <v>24.3</v>
      </c>
      <c r="G127" s="604">
        <f>F127/E127*100</f>
        <v>102.10084033613444</v>
      </c>
    </row>
    <row r="128" spans="1:7" s="593" customFormat="1" ht="114">
      <c r="A128" s="632" t="s">
        <v>222</v>
      </c>
      <c r="B128" s="606" t="s">
        <v>73</v>
      </c>
      <c r="C128" s="595" t="s">
        <v>46</v>
      </c>
      <c r="D128" s="581">
        <v>0.14</v>
      </c>
      <c r="E128" s="581">
        <v>0.15</v>
      </c>
      <c r="F128" s="581">
        <v>0.15</v>
      </c>
      <c r="G128" s="604">
        <f t="shared" si="5"/>
        <v>100</v>
      </c>
    </row>
    <row r="129" spans="1:7" s="593" customFormat="1" ht="57">
      <c r="A129" s="632">
        <v>99</v>
      </c>
      <c r="B129" s="594" t="s">
        <v>72</v>
      </c>
      <c r="C129" s="595" t="s">
        <v>46</v>
      </c>
      <c r="D129" s="581">
        <v>3140</v>
      </c>
      <c r="E129" s="581">
        <v>3432</v>
      </c>
      <c r="F129" s="581">
        <v>3363</v>
      </c>
      <c r="G129" s="673">
        <f t="shared" si="5"/>
        <v>97.9895104895105</v>
      </c>
    </row>
    <row r="130" spans="1:12" s="593" customFormat="1" ht="109.5">
      <c r="A130" s="632" t="s">
        <v>121</v>
      </c>
      <c r="B130" s="629" t="s">
        <v>32</v>
      </c>
      <c r="C130" s="595"/>
      <c r="D130" s="581"/>
      <c r="E130" s="581" t="s">
        <v>135</v>
      </c>
      <c r="F130" s="581"/>
      <c r="G130" s="581"/>
      <c r="L130" s="597"/>
    </row>
    <row r="131" spans="1:12" s="593" customFormat="1" ht="142.5">
      <c r="A131" s="632">
        <f>A129+1</f>
        <v>100</v>
      </c>
      <c r="B131" s="606" t="s">
        <v>83</v>
      </c>
      <c r="C131" s="595" t="s">
        <v>38</v>
      </c>
      <c r="D131" s="636">
        <v>0.43</v>
      </c>
      <c r="E131" s="636">
        <v>0.43</v>
      </c>
      <c r="F131" s="636">
        <v>0.43</v>
      </c>
      <c r="G131" s="665">
        <v>100.43</v>
      </c>
      <c r="L131" s="658"/>
    </row>
    <row r="132" spans="1:18" s="593" customFormat="1" ht="54" customHeight="1">
      <c r="A132" s="632">
        <v>101</v>
      </c>
      <c r="B132" s="606" t="s">
        <v>84</v>
      </c>
      <c r="C132" s="595" t="s">
        <v>38</v>
      </c>
      <c r="D132" s="636">
        <v>65</v>
      </c>
      <c r="E132" s="218">
        <v>69.3</v>
      </c>
      <c r="F132" s="636">
        <v>76.36</v>
      </c>
      <c r="G132" s="665">
        <f aca="true" t="shared" si="6" ref="G132:G143">F132/E132*100</f>
        <v>110.18759018759019</v>
      </c>
      <c r="L132" s="658"/>
      <c r="M132" s="605"/>
      <c r="N132" s="605"/>
      <c r="O132" s="605"/>
      <c r="P132" s="605"/>
      <c r="Q132" s="605"/>
      <c r="R132" s="605"/>
    </row>
    <row r="133" spans="1:12" s="593" customFormat="1" ht="85.5">
      <c r="A133" s="632">
        <v>102</v>
      </c>
      <c r="B133" s="606" t="s">
        <v>146</v>
      </c>
      <c r="C133" s="595" t="s">
        <v>38</v>
      </c>
      <c r="D133" s="636">
        <v>90.2</v>
      </c>
      <c r="E133" s="581">
        <v>88</v>
      </c>
      <c r="F133" s="636">
        <v>92</v>
      </c>
      <c r="G133" s="665">
        <v>168</v>
      </c>
      <c r="L133" s="661"/>
    </row>
    <row r="134" spans="1:12" s="593" customFormat="1" ht="85.5">
      <c r="A134" s="588">
        <v>103</v>
      </c>
      <c r="B134" s="594" t="s">
        <v>59</v>
      </c>
      <c r="C134" s="595" t="s">
        <v>38</v>
      </c>
      <c r="D134" s="581">
        <v>0</v>
      </c>
      <c r="E134" s="581">
        <v>0</v>
      </c>
      <c r="F134" s="581">
        <v>0</v>
      </c>
      <c r="G134" s="665">
        <v>0</v>
      </c>
      <c r="L134" s="658"/>
    </row>
    <row r="135" spans="1:16" s="593" customFormat="1" ht="42.75">
      <c r="A135" s="588">
        <v>104</v>
      </c>
      <c r="B135" s="606" t="s">
        <v>9</v>
      </c>
      <c r="C135" s="595" t="s">
        <v>44</v>
      </c>
      <c r="D135" s="636">
        <v>166</v>
      </c>
      <c r="E135" s="636">
        <v>188</v>
      </c>
      <c r="F135" s="636">
        <v>196</v>
      </c>
      <c r="G135" s="665">
        <f t="shared" si="6"/>
        <v>104.25531914893618</v>
      </c>
      <c r="H135" s="663">
        <v>68</v>
      </c>
      <c r="I135" s="663">
        <v>68</v>
      </c>
      <c r="J135" s="663">
        <v>68</v>
      </c>
      <c r="K135" s="663">
        <v>68</v>
      </c>
      <c r="L135" s="658"/>
      <c r="P135" s="674"/>
    </row>
    <row r="136" spans="1:12" s="593" customFormat="1" ht="57">
      <c r="A136" s="588">
        <v>105</v>
      </c>
      <c r="B136" s="606" t="s">
        <v>5</v>
      </c>
      <c r="C136" s="595" t="s">
        <v>40</v>
      </c>
      <c r="D136" s="636">
        <v>19846</v>
      </c>
      <c r="E136" s="636">
        <v>19850</v>
      </c>
      <c r="F136" s="636">
        <v>19954</v>
      </c>
      <c r="G136" s="665">
        <f t="shared" si="6"/>
        <v>100.52392947103274</v>
      </c>
      <c r="L136" s="658"/>
    </row>
    <row r="137" spans="1:12" s="593" customFormat="1" ht="109.5">
      <c r="A137" s="588"/>
      <c r="B137" s="629" t="s">
        <v>66</v>
      </c>
      <c r="C137" s="666"/>
      <c r="D137" s="581"/>
      <c r="E137" s="636"/>
      <c r="F137" s="581"/>
      <c r="G137" s="665"/>
      <c r="L137" s="597"/>
    </row>
    <row r="138" spans="1:12" s="593" customFormat="1" ht="57">
      <c r="A138" s="588">
        <v>106</v>
      </c>
      <c r="B138" s="659" t="s">
        <v>113</v>
      </c>
      <c r="C138" s="643" t="s">
        <v>114</v>
      </c>
      <c r="D138" s="581">
        <v>0</v>
      </c>
      <c r="E138" s="581">
        <v>0</v>
      </c>
      <c r="F138" s="581">
        <v>0</v>
      </c>
      <c r="G138" s="665">
        <v>0</v>
      </c>
      <c r="L138" s="597"/>
    </row>
    <row r="139" spans="1:12" s="593" customFormat="1" ht="57">
      <c r="A139" s="588">
        <v>107</v>
      </c>
      <c r="B139" s="659" t="s">
        <v>115</v>
      </c>
      <c r="C139" s="643" t="s">
        <v>114</v>
      </c>
      <c r="D139" s="581">
        <v>0</v>
      </c>
      <c r="E139" s="581">
        <v>0</v>
      </c>
      <c r="F139" s="581">
        <v>0</v>
      </c>
      <c r="G139" s="665">
        <v>0</v>
      </c>
      <c r="L139" s="597"/>
    </row>
    <row r="140" spans="1:7" s="593" customFormat="1" ht="14.25">
      <c r="A140" s="588">
        <v>108</v>
      </c>
      <c r="B140" s="667" t="s">
        <v>119</v>
      </c>
      <c r="C140" s="643" t="s">
        <v>120</v>
      </c>
      <c r="D140" s="581">
        <v>0</v>
      </c>
      <c r="E140" s="581">
        <v>0</v>
      </c>
      <c r="F140" s="581">
        <v>0</v>
      </c>
      <c r="G140" s="665">
        <v>0</v>
      </c>
    </row>
    <row r="141" spans="1:7" s="593" customFormat="1" ht="28.5">
      <c r="A141" s="588">
        <v>109</v>
      </c>
      <c r="B141" s="606" t="s">
        <v>17</v>
      </c>
      <c r="C141" s="643" t="s">
        <v>48</v>
      </c>
      <c r="D141" s="581">
        <v>78.9</v>
      </c>
      <c r="E141" s="581">
        <v>49.6</v>
      </c>
      <c r="F141" s="581">
        <v>54</v>
      </c>
      <c r="G141" s="665">
        <f t="shared" si="6"/>
        <v>108.87096774193547</v>
      </c>
    </row>
    <row r="142" spans="1:7" s="593" customFormat="1" ht="42.75">
      <c r="A142" s="611">
        <f>A141+1</f>
        <v>110</v>
      </c>
      <c r="B142" s="606" t="s">
        <v>9</v>
      </c>
      <c r="C142" s="590" t="s">
        <v>44</v>
      </c>
      <c r="D142" s="636">
        <v>93</v>
      </c>
      <c r="E142" s="581">
        <v>93</v>
      </c>
      <c r="F142" s="636">
        <v>93</v>
      </c>
      <c r="G142" s="665">
        <f t="shared" si="6"/>
        <v>100</v>
      </c>
    </row>
    <row r="143" spans="1:7" s="593" customFormat="1" ht="57">
      <c r="A143" s="611">
        <f>A142+1</f>
        <v>111</v>
      </c>
      <c r="B143" s="606" t="s">
        <v>16</v>
      </c>
      <c r="C143" s="590" t="s">
        <v>40</v>
      </c>
      <c r="D143" s="636">
        <v>16920</v>
      </c>
      <c r="E143" s="581">
        <v>18195</v>
      </c>
      <c r="F143" s="636">
        <v>18195</v>
      </c>
      <c r="G143" s="665">
        <f t="shared" si="6"/>
        <v>100</v>
      </c>
    </row>
    <row r="144" spans="1:7" s="593" customFormat="1" ht="75.75" customHeight="1">
      <c r="A144" s="611">
        <v>112</v>
      </c>
      <c r="B144" s="606" t="s">
        <v>77</v>
      </c>
      <c r="C144" s="590" t="s">
        <v>38</v>
      </c>
      <c r="D144" s="607">
        <v>43</v>
      </c>
      <c r="E144" s="636">
        <v>43.1</v>
      </c>
      <c r="F144" s="607">
        <v>43.1</v>
      </c>
      <c r="G144" s="604">
        <f>F144/E144*100</f>
        <v>100</v>
      </c>
    </row>
    <row r="145" spans="1:7" s="593" customFormat="1" ht="141">
      <c r="A145" s="611"/>
      <c r="B145" s="638" t="s">
        <v>65</v>
      </c>
      <c r="C145" s="617"/>
      <c r="D145" s="581"/>
      <c r="E145" s="666"/>
      <c r="F145" s="581"/>
      <c r="G145" s="581"/>
    </row>
    <row r="146" spans="1:14" s="593" customFormat="1" ht="42.75">
      <c r="A146" s="611">
        <f>A144+1</f>
        <v>113</v>
      </c>
      <c r="B146" s="594" t="s">
        <v>63</v>
      </c>
      <c r="C146" s="595" t="s">
        <v>42</v>
      </c>
      <c r="D146" s="581">
        <v>121.3</v>
      </c>
      <c r="E146" s="581">
        <v>124</v>
      </c>
      <c r="F146" s="581">
        <v>133.7</v>
      </c>
      <c r="G146" s="604">
        <f>F146/E146*100</f>
        <v>107.82258064516128</v>
      </c>
      <c r="N146" s="637"/>
    </row>
    <row r="147" spans="1:7" s="593" customFormat="1" ht="17.25" customHeight="1">
      <c r="A147" s="611">
        <v>114</v>
      </c>
      <c r="B147" s="648" t="s">
        <v>232</v>
      </c>
      <c r="C147" s="643" t="s">
        <v>117</v>
      </c>
      <c r="D147" s="657">
        <v>1283</v>
      </c>
      <c r="E147" s="581">
        <v>1247</v>
      </c>
      <c r="F147" s="657">
        <v>1246</v>
      </c>
      <c r="G147" s="604">
        <v>100</v>
      </c>
    </row>
    <row r="148" spans="1:7" s="593" customFormat="1" ht="42.75">
      <c r="A148" s="611">
        <v>115</v>
      </c>
      <c r="B148" s="606" t="s">
        <v>9</v>
      </c>
      <c r="C148" s="595" t="s">
        <v>44</v>
      </c>
      <c r="D148" s="628">
        <v>93</v>
      </c>
      <c r="E148" s="590">
        <v>82</v>
      </c>
      <c r="F148" s="628">
        <v>82</v>
      </c>
      <c r="G148" s="604">
        <f>F148/E148*100</f>
        <v>100</v>
      </c>
    </row>
    <row r="149" spans="1:7" s="593" customFormat="1" ht="57">
      <c r="A149" s="611">
        <v>116</v>
      </c>
      <c r="B149" s="606" t="s">
        <v>16</v>
      </c>
      <c r="C149" s="595" t="s">
        <v>40</v>
      </c>
      <c r="D149" s="628">
        <v>19625</v>
      </c>
      <c r="E149" s="590">
        <v>21480</v>
      </c>
      <c r="F149" s="628">
        <v>22067</v>
      </c>
      <c r="G149" s="604">
        <f>F149/E149*100</f>
        <v>102.73277467411546</v>
      </c>
    </row>
    <row r="150" spans="1:7" s="593" customFormat="1" ht="93.75">
      <c r="A150" s="668"/>
      <c r="B150" s="638" t="s">
        <v>34</v>
      </c>
      <c r="C150" s="617"/>
      <c r="D150" s="581"/>
      <c r="E150" s="634"/>
      <c r="F150" s="581"/>
      <c r="G150" s="604"/>
    </row>
    <row r="151" spans="1:12" s="593" customFormat="1" ht="19.5" customHeight="1">
      <c r="A151" s="611">
        <v>117</v>
      </c>
      <c r="B151" s="594" t="s">
        <v>35</v>
      </c>
      <c r="C151" s="595" t="s">
        <v>50</v>
      </c>
      <c r="D151" s="581">
        <v>1481.3</v>
      </c>
      <c r="E151" s="581">
        <v>1362</v>
      </c>
      <c r="F151" s="581">
        <v>1511.5</v>
      </c>
      <c r="G151" s="672">
        <f>F151/E151*100</f>
        <v>110.97650513950073</v>
      </c>
      <c r="L151" s="597"/>
    </row>
    <row r="155" ht="14.25">
      <c r="B155" s="598" t="s">
        <v>135</v>
      </c>
    </row>
  </sheetData>
  <sheetProtection/>
  <mergeCells count="4">
    <mergeCell ref="A1:G1"/>
    <mergeCell ref="C88:C89"/>
    <mergeCell ref="C97:C99"/>
    <mergeCell ref="C118:C121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309" customWidth="1"/>
    <col min="2" max="2" width="42.421875" style="249" customWidth="1"/>
    <col min="3" max="3" width="8.57421875" style="310" customWidth="1"/>
    <col min="4" max="4" width="12.00390625" style="309" customWidth="1"/>
    <col min="5" max="5" width="13.421875" style="311" customWidth="1"/>
    <col min="6" max="6" width="12.00390625" style="311" customWidth="1"/>
    <col min="7" max="7" width="9.421875" style="311" customWidth="1"/>
    <col min="8" max="11" width="9.140625" style="234" hidden="1" customWidth="1"/>
    <col min="12" max="12" width="11.8515625" style="234" customWidth="1"/>
    <col min="13" max="13" width="11.57421875" style="234" bestFit="1" customWidth="1"/>
    <col min="14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121</v>
      </c>
      <c r="B1" s="443"/>
      <c r="C1" s="443"/>
      <c r="D1" s="443"/>
      <c r="E1" s="443"/>
      <c r="F1" s="443"/>
      <c r="G1" s="443"/>
    </row>
    <row r="2" spans="1:7" s="239" customFormat="1" ht="24">
      <c r="A2" s="235"/>
      <c r="B2" s="236" t="s">
        <v>51</v>
      </c>
      <c r="C2" s="237" t="s">
        <v>36</v>
      </c>
      <c r="D2" s="238" t="s">
        <v>233</v>
      </c>
      <c r="E2" s="238" t="s">
        <v>234</v>
      </c>
      <c r="F2" s="238" t="s">
        <v>235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3"/>
      <c r="E3" s="243"/>
      <c r="F3" s="243"/>
      <c r="G3" s="243"/>
    </row>
    <row r="4" spans="1:11" s="109" customFormat="1" ht="14.25">
      <c r="A4" s="240">
        <v>1</v>
      </c>
      <c r="B4" s="244" t="s">
        <v>1</v>
      </c>
      <c r="C4" s="222" t="s">
        <v>37</v>
      </c>
      <c r="D4" s="225">
        <v>22.5</v>
      </c>
      <c r="E4" s="225">
        <v>22</v>
      </c>
      <c r="F4" s="225">
        <v>22</v>
      </c>
      <c r="G4" s="246"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14.25">
      <c r="A5" s="240">
        <v>2</v>
      </c>
      <c r="B5" s="244" t="s">
        <v>2</v>
      </c>
      <c r="C5" s="222" t="s">
        <v>37</v>
      </c>
      <c r="D5" s="103">
        <v>11.8</v>
      </c>
      <c r="E5" s="103">
        <v>11.8</v>
      </c>
      <c r="F5" s="103">
        <v>11.8</v>
      </c>
      <c r="G5" s="246"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4.25">
      <c r="A6" s="240">
        <v>3</v>
      </c>
      <c r="B6" s="244" t="s">
        <v>3</v>
      </c>
      <c r="C6" s="222" t="s">
        <v>37</v>
      </c>
      <c r="D6" s="103">
        <v>11.6</v>
      </c>
      <c r="E6" s="103">
        <v>11.7</v>
      </c>
      <c r="F6" s="103">
        <v>11.7</v>
      </c>
      <c r="G6" s="246">
        <v>100</v>
      </c>
    </row>
    <row r="7" spans="1:12" s="109" customFormat="1" ht="14.25">
      <c r="A7" s="240">
        <v>4</v>
      </c>
      <c r="B7" s="244" t="s">
        <v>199</v>
      </c>
      <c r="C7" s="222" t="s">
        <v>200</v>
      </c>
      <c r="D7" s="103">
        <v>24</v>
      </c>
      <c r="E7" s="103">
        <v>18</v>
      </c>
      <c r="F7" s="103">
        <v>22</v>
      </c>
      <c r="G7" s="246">
        <v>122.22222222222223</v>
      </c>
      <c r="L7" s="110"/>
    </row>
    <row r="8" spans="1:12" s="109" customFormat="1" ht="14.25">
      <c r="A8" s="240">
        <v>5</v>
      </c>
      <c r="B8" s="249" t="s">
        <v>52</v>
      </c>
      <c r="C8" s="222" t="s">
        <v>38</v>
      </c>
      <c r="D8" s="103">
        <v>0.4</v>
      </c>
      <c r="E8" s="103">
        <v>0.5</v>
      </c>
      <c r="F8" s="103">
        <v>0.5</v>
      </c>
      <c r="G8" s="246">
        <v>100</v>
      </c>
      <c r="L8" s="110"/>
    </row>
    <row r="9" spans="1:12" s="109" customFormat="1" ht="15.75">
      <c r="A9" s="240"/>
      <c r="B9" s="241" t="s">
        <v>67</v>
      </c>
      <c r="C9" s="222"/>
      <c r="D9" s="103"/>
      <c r="E9" s="103"/>
      <c r="F9" s="103"/>
      <c r="G9" s="246"/>
      <c r="L9" s="110"/>
    </row>
    <row r="10" spans="1:7" s="109" customFormat="1" ht="14.25">
      <c r="A10" s="240">
        <v>6</v>
      </c>
      <c r="B10" s="244" t="s">
        <v>4</v>
      </c>
      <c r="C10" s="222" t="s">
        <v>39</v>
      </c>
      <c r="D10" s="103">
        <v>68.3</v>
      </c>
      <c r="E10" s="103">
        <v>50</v>
      </c>
      <c r="F10" s="103">
        <v>50.3</v>
      </c>
      <c r="G10" s="246">
        <v>100.6</v>
      </c>
    </row>
    <row r="11" spans="1:7" s="250" customFormat="1" ht="14.25">
      <c r="A11" s="463">
        <v>6.1</v>
      </c>
      <c r="B11" s="244" t="s">
        <v>54</v>
      </c>
      <c r="C11" s="222" t="s">
        <v>39</v>
      </c>
      <c r="D11" s="103">
        <v>67</v>
      </c>
      <c r="E11" s="103">
        <v>45</v>
      </c>
      <c r="F11" s="103">
        <v>45.2</v>
      </c>
      <c r="G11" s="246">
        <v>100.44444444444444</v>
      </c>
    </row>
    <row r="12" spans="1:7" s="109" customFormat="1" ht="14.25">
      <c r="A12" s="240">
        <v>7</v>
      </c>
      <c r="B12" s="251" t="s">
        <v>5</v>
      </c>
      <c r="C12" s="222"/>
      <c r="D12" s="103">
        <v>32774.5</v>
      </c>
      <c r="E12" s="103">
        <v>34200</v>
      </c>
      <c r="F12" s="103">
        <v>39300</v>
      </c>
      <c r="G12" s="246">
        <v>114.91228070175438</v>
      </c>
    </row>
    <row r="13" spans="1:7" s="109" customFormat="1" ht="42.75">
      <c r="A13" s="240">
        <v>8</v>
      </c>
      <c r="B13" s="252" t="s">
        <v>122</v>
      </c>
      <c r="C13" s="222" t="s">
        <v>42</v>
      </c>
      <c r="D13" s="103">
        <v>26.97</v>
      </c>
      <c r="E13" s="103">
        <v>36.83</v>
      </c>
      <c r="F13" s="103">
        <v>44.5</v>
      </c>
      <c r="G13" s="253">
        <v>120.82541406462124</v>
      </c>
    </row>
    <row r="14" spans="1:7" s="109" customFormat="1" ht="42.75">
      <c r="A14" s="240">
        <v>9</v>
      </c>
      <c r="B14" s="244" t="s">
        <v>74</v>
      </c>
      <c r="C14" s="222" t="s">
        <v>40</v>
      </c>
      <c r="D14" s="103">
        <v>593.4</v>
      </c>
      <c r="E14" s="103">
        <v>589.3</v>
      </c>
      <c r="F14" s="103">
        <v>600.5</v>
      </c>
      <c r="G14" s="253">
        <v>101.90055998642458</v>
      </c>
    </row>
    <row r="15" spans="1:7" s="109" customFormat="1" ht="14.25">
      <c r="A15" s="240"/>
      <c r="B15" s="254" t="s">
        <v>68</v>
      </c>
      <c r="C15" s="222"/>
      <c r="D15" s="103"/>
      <c r="E15" s="103"/>
      <c r="F15" s="103"/>
      <c r="G15" s="246"/>
    </row>
    <row r="16" spans="1:15" s="109" customFormat="1" ht="14.25">
      <c r="A16" s="240">
        <v>10</v>
      </c>
      <c r="B16" s="244" t="s">
        <v>11</v>
      </c>
      <c r="C16" s="222" t="s">
        <v>42</v>
      </c>
      <c r="D16" s="103">
        <v>1672.6000000000001</v>
      </c>
      <c r="E16" s="103">
        <v>1865.8</v>
      </c>
      <c r="F16" s="103">
        <v>1947.1000000000004</v>
      </c>
      <c r="G16" s="246">
        <v>104.35738021224141</v>
      </c>
      <c r="L16" s="110"/>
      <c r="N16" s="255"/>
      <c r="O16" s="256"/>
    </row>
    <row r="17" spans="1:12" s="109" customFormat="1" ht="14.25">
      <c r="A17" s="257">
        <v>11</v>
      </c>
      <c r="B17" s="244" t="s">
        <v>201</v>
      </c>
      <c r="C17" s="222" t="s">
        <v>39</v>
      </c>
      <c r="D17" s="212">
        <v>23.799999999999997</v>
      </c>
      <c r="E17" s="103">
        <v>3</v>
      </c>
      <c r="F17" s="212">
        <v>7.4</v>
      </c>
      <c r="G17" s="246">
        <v>246.66666666666669</v>
      </c>
      <c r="L17" s="110"/>
    </row>
    <row r="18" spans="1:12" s="109" customFormat="1" ht="28.5">
      <c r="A18" s="257">
        <v>12</v>
      </c>
      <c r="B18" s="244" t="s">
        <v>8</v>
      </c>
      <c r="C18" s="222" t="s">
        <v>43</v>
      </c>
      <c r="D18" s="258">
        <v>1290</v>
      </c>
      <c r="E18" s="258">
        <v>1384.1246290801187</v>
      </c>
      <c r="F18" s="258">
        <v>1456.3</v>
      </c>
      <c r="G18" s="253">
        <v>105.21451388144496</v>
      </c>
      <c r="L18" s="110"/>
    </row>
    <row r="19" spans="1:14" s="109" customFormat="1" ht="14.25">
      <c r="A19" s="257">
        <v>13</v>
      </c>
      <c r="B19" s="252" t="s">
        <v>75</v>
      </c>
      <c r="C19" s="222" t="s">
        <v>40</v>
      </c>
      <c r="D19" s="259">
        <v>29683.6</v>
      </c>
      <c r="E19" s="259">
        <v>33180</v>
      </c>
      <c r="F19" s="259">
        <v>41948</v>
      </c>
      <c r="G19" s="253">
        <v>126.42555756479807</v>
      </c>
      <c r="N19" s="454"/>
    </row>
    <row r="20" spans="1:7" s="109" customFormat="1" ht="14.25">
      <c r="A20" s="257"/>
      <c r="B20" s="260" t="s">
        <v>10</v>
      </c>
      <c r="C20" s="222"/>
      <c r="D20" s="103"/>
      <c r="E20" s="103"/>
      <c r="F20" s="103"/>
      <c r="G20" s="253"/>
    </row>
    <row r="21" spans="1:14" s="109" customFormat="1" ht="14.25">
      <c r="A21" s="257">
        <v>14</v>
      </c>
      <c r="B21" s="244" t="s">
        <v>11</v>
      </c>
      <c r="C21" s="222" t="s">
        <v>42</v>
      </c>
      <c r="D21" s="103">
        <v>1400.9</v>
      </c>
      <c r="E21" s="103">
        <v>1450</v>
      </c>
      <c r="F21" s="103">
        <v>1534.2</v>
      </c>
      <c r="G21" s="253">
        <v>105.80689655172415</v>
      </c>
      <c r="L21" s="110"/>
      <c r="N21" s="255"/>
    </row>
    <row r="22" spans="1:12" s="109" customFormat="1" ht="14.25">
      <c r="A22" s="257">
        <v>15</v>
      </c>
      <c r="B22" s="244" t="s">
        <v>60</v>
      </c>
      <c r="C22" s="222" t="s">
        <v>42</v>
      </c>
      <c r="D22" s="103">
        <v>11.7</v>
      </c>
      <c r="E22" s="103">
        <v>1.2</v>
      </c>
      <c r="F22" s="103">
        <v>1.2</v>
      </c>
      <c r="G22" s="253">
        <v>100</v>
      </c>
      <c r="L22" s="110"/>
    </row>
    <row r="23" spans="1:12" s="109" customFormat="1" ht="28.5">
      <c r="A23" s="257">
        <v>16</v>
      </c>
      <c r="B23" s="244" t="s">
        <v>8</v>
      </c>
      <c r="C23" s="222" t="s">
        <v>43</v>
      </c>
      <c r="D23" s="103">
        <v>2424</v>
      </c>
      <c r="E23" s="258">
        <v>2465.986394557823</v>
      </c>
      <c r="F23" s="103">
        <v>2578</v>
      </c>
      <c r="G23" s="253">
        <v>104.54234482758619</v>
      </c>
      <c r="H23" s="262"/>
      <c r="L23" s="110"/>
    </row>
    <row r="24" spans="1:12" s="109" customFormat="1" ht="14.25">
      <c r="A24" s="257">
        <v>17</v>
      </c>
      <c r="B24" s="252" t="s">
        <v>75</v>
      </c>
      <c r="C24" s="222" t="s">
        <v>40</v>
      </c>
      <c r="D24" s="103">
        <v>60329</v>
      </c>
      <c r="E24" s="103">
        <v>65000</v>
      </c>
      <c r="F24" s="103">
        <v>68816</v>
      </c>
      <c r="G24" s="253">
        <v>105.87076923076924</v>
      </c>
      <c r="L24" s="110"/>
    </row>
    <row r="25" spans="1:12" s="109" customFormat="1" ht="28.5">
      <c r="A25" s="257"/>
      <c r="B25" s="550" t="s">
        <v>220</v>
      </c>
      <c r="C25" s="264"/>
      <c r="D25" s="103"/>
      <c r="E25" s="103"/>
      <c r="F25" s="103"/>
      <c r="G25" s="253"/>
      <c r="L25" s="110"/>
    </row>
    <row r="26" spans="1:14" s="109" customFormat="1" ht="14.25">
      <c r="A26" s="257">
        <v>18</v>
      </c>
      <c r="B26" s="244" t="s">
        <v>11</v>
      </c>
      <c r="C26" s="222" t="s">
        <v>42</v>
      </c>
      <c r="D26" s="103">
        <v>89.2</v>
      </c>
      <c r="E26" s="103">
        <v>85</v>
      </c>
      <c r="F26" s="103">
        <v>89.2</v>
      </c>
      <c r="G26" s="253">
        <v>104.94117647058825</v>
      </c>
      <c r="L26" s="110"/>
      <c r="N26" s="454"/>
    </row>
    <row r="27" spans="1:12" s="109" customFormat="1" ht="14.25">
      <c r="A27" s="257">
        <v>19</v>
      </c>
      <c r="B27" s="244" t="s">
        <v>60</v>
      </c>
      <c r="C27" s="222" t="s">
        <v>42</v>
      </c>
      <c r="D27" s="103">
        <v>0</v>
      </c>
      <c r="E27" s="103">
        <v>0</v>
      </c>
      <c r="F27" s="103">
        <v>0</v>
      </c>
      <c r="G27" s="253">
        <v>100</v>
      </c>
      <c r="L27" s="110"/>
    </row>
    <row r="28" spans="1:12" s="109" customFormat="1" ht="28.5">
      <c r="A28" s="257">
        <v>20</v>
      </c>
      <c r="B28" s="244" t="s">
        <v>8</v>
      </c>
      <c r="C28" s="222" t="s">
        <v>42</v>
      </c>
      <c r="D28" s="103">
        <v>14.9</v>
      </c>
      <c r="E28" s="212">
        <v>14.166666666666666</v>
      </c>
      <c r="F28" s="103">
        <v>14.9</v>
      </c>
      <c r="G28" s="253">
        <v>105.17647058823529</v>
      </c>
      <c r="L28" s="110"/>
    </row>
    <row r="29" spans="1:12" s="109" customFormat="1" ht="14.25">
      <c r="A29" s="257">
        <v>21</v>
      </c>
      <c r="B29" s="252" t="s">
        <v>75</v>
      </c>
      <c r="C29" s="222" t="s">
        <v>40</v>
      </c>
      <c r="D29" s="103">
        <v>21000</v>
      </c>
      <c r="E29" s="103">
        <v>20000</v>
      </c>
      <c r="F29" s="103">
        <v>20000</v>
      </c>
      <c r="G29" s="253">
        <v>100</v>
      </c>
      <c r="L29" s="110"/>
    </row>
    <row r="30" spans="1:7" s="109" customFormat="1" ht="14.25">
      <c r="A30" s="257"/>
      <c r="B30" s="263" t="s">
        <v>87</v>
      </c>
      <c r="C30" s="264"/>
      <c r="D30" s="103"/>
      <c r="E30" s="103"/>
      <c r="F30" s="103"/>
      <c r="G30" s="265"/>
    </row>
    <row r="31" spans="1:14" s="109" customFormat="1" ht="14.25">
      <c r="A31" s="257">
        <v>22</v>
      </c>
      <c r="B31" s="266" t="s">
        <v>11</v>
      </c>
      <c r="C31" s="222" t="s">
        <v>42</v>
      </c>
      <c r="D31" s="103">
        <v>0.7</v>
      </c>
      <c r="E31" s="103">
        <v>0.8</v>
      </c>
      <c r="F31" s="103">
        <v>0.7</v>
      </c>
      <c r="G31" s="253">
        <v>87.49999999999999</v>
      </c>
      <c r="N31" s="255"/>
    </row>
    <row r="32" spans="1:7" s="109" customFormat="1" ht="14.25">
      <c r="A32" s="257">
        <v>23</v>
      </c>
      <c r="B32" s="266" t="s">
        <v>60</v>
      </c>
      <c r="C32" s="222" t="s">
        <v>42</v>
      </c>
      <c r="D32" s="103">
        <v>0</v>
      </c>
      <c r="E32" s="225">
        <v>0</v>
      </c>
      <c r="F32" s="103">
        <v>0</v>
      </c>
      <c r="G32" s="253">
        <v>0</v>
      </c>
    </row>
    <row r="33" spans="1:7" s="109" customFormat="1" ht="28.5">
      <c r="A33" s="257">
        <v>24</v>
      </c>
      <c r="B33" s="266" t="s">
        <v>8</v>
      </c>
      <c r="C33" s="222" t="s">
        <v>43</v>
      </c>
      <c r="D33" s="269">
        <v>64</v>
      </c>
      <c r="E33" s="268">
        <v>100</v>
      </c>
      <c r="F33" s="269">
        <v>87.5</v>
      </c>
      <c r="G33" s="253">
        <v>87.5</v>
      </c>
    </row>
    <row r="34" spans="1:7" s="109" customFormat="1" ht="14.25">
      <c r="A34" s="257">
        <v>25</v>
      </c>
      <c r="B34" s="270" t="s">
        <v>75</v>
      </c>
      <c r="C34" s="222" t="s">
        <v>40</v>
      </c>
      <c r="D34" s="272">
        <v>19497</v>
      </c>
      <c r="E34" s="225">
        <v>21367</v>
      </c>
      <c r="F34" s="272">
        <v>21367</v>
      </c>
      <c r="G34" s="253">
        <v>100</v>
      </c>
    </row>
    <row r="35" spans="1:7" s="109" customFormat="1" ht="28.5">
      <c r="A35" s="257"/>
      <c r="B35" s="273" t="s">
        <v>61</v>
      </c>
      <c r="C35" s="264"/>
      <c r="D35" s="103"/>
      <c r="E35" s="103"/>
      <c r="F35" s="103"/>
      <c r="G35" s="103"/>
    </row>
    <row r="36" spans="1:12" s="109" customFormat="1" ht="14.25">
      <c r="A36" s="257">
        <v>26</v>
      </c>
      <c r="B36" s="244" t="s">
        <v>11</v>
      </c>
      <c r="C36" s="222" t="s">
        <v>42</v>
      </c>
      <c r="D36" s="103">
        <v>123.2</v>
      </c>
      <c r="E36" s="103">
        <v>260</v>
      </c>
      <c r="F36" s="103">
        <v>256.1</v>
      </c>
      <c r="G36" s="253">
        <v>98.50000000000001</v>
      </c>
      <c r="L36" s="114"/>
    </row>
    <row r="37" spans="1:14" s="109" customFormat="1" ht="14.25">
      <c r="A37" s="257">
        <v>27</v>
      </c>
      <c r="B37" s="244" t="s">
        <v>60</v>
      </c>
      <c r="C37" s="222" t="s">
        <v>42</v>
      </c>
      <c r="D37" s="103">
        <v>0</v>
      </c>
      <c r="E37" s="103">
        <v>0</v>
      </c>
      <c r="F37" s="103">
        <v>5.1</v>
      </c>
      <c r="G37" s="253">
        <v>0</v>
      </c>
      <c r="L37" s="110"/>
      <c r="N37" s="454"/>
    </row>
    <row r="38" spans="1:12" s="109" customFormat="1" ht="28.5">
      <c r="A38" s="257">
        <v>28</v>
      </c>
      <c r="B38" s="244" t="s">
        <v>8</v>
      </c>
      <c r="C38" s="222" t="s">
        <v>43</v>
      </c>
      <c r="D38" s="212">
        <v>149</v>
      </c>
      <c r="E38" s="342">
        <v>448.2758620689655</v>
      </c>
      <c r="F38" s="212">
        <v>441.6</v>
      </c>
      <c r="G38" s="253">
        <v>98.51076923076924</v>
      </c>
      <c r="L38" s="110"/>
    </row>
    <row r="39" spans="1:7" s="109" customFormat="1" ht="14.25">
      <c r="A39" s="257">
        <v>29</v>
      </c>
      <c r="B39" s="252" t="s">
        <v>75</v>
      </c>
      <c r="C39" s="222" t="s">
        <v>40</v>
      </c>
      <c r="D39" s="223">
        <v>19000</v>
      </c>
      <c r="E39" s="223">
        <v>19200</v>
      </c>
      <c r="F39" s="223">
        <v>19298</v>
      </c>
      <c r="G39" s="253">
        <v>100.51041666666667</v>
      </c>
    </row>
    <row r="40" spans="1:7" s="109" customFormat="1" ht="31.5" customHeight="1">
      <c r="A40" s="257"/>
      <c r="B40" s="260" t="s">
        <v>78</v>
      </c>
      <c r="C40" s="264"/>
      <c r="D40" s="103"/>
      <c r="E40" s="103"/>
      <c r="F40" s="103"/>
      <c r="G40" s="103"/>
    </row>
    <row r="41" spans="1:14" s="109" customFormat="1" ht="14.25">
      <c r="A41" s="257">
        <v>30</v>
      </c>
      <c r="B41" s="244" t="s">
        <v>11</v>
      </c>
      <c r="C41" s="222" t="s">
        <v>42</v>
      </c>
      <c r="D41" s="103">
        <v>58.6</v>
      </c>
      <c r="E41" s="103">
        <v>70</v>
      </c>
      <c r="F41" s="103">
        <v>66.9</v>
      </c>
      <c r="G41" s="253">
        <v>95.57142857142858</v>
      </c>
      <c r="N41" s="454"/>
    </row>
    <row r="42" spans="1:7" s="109" customFormat="1" ht="14.25">
      <c r="A42" s="257">
        <v>31</v>
      </c>
      <c r="B42" s="244" t="s">
        <v>60</v>
      </c>
      <c r="C42" s="222" t="s">
        <v>42</v>
      </c>
      <c r="D42" s="103">
        <v>12.1</v>
      </c>
      <c r="E42" s="103">
        <v>1.8</v>
      </c>
      <c r="F42" s="103">
        <v>1.1</v>
      </c>
      <c r="G42" s="253">
        <v>100</v>
      </c>
    </row>
    <row r="43" spans="1:12" s="109" customFormat="1" ht="28.5">
      <c r="A43" s="257">
        <v>32</v>
      </c>
      <c r="B43" s="244" t="s">
        <v>8</v>
      </c>
      <c r="C43" s="222" t="s">
        <v>43</v>
      </c>
      <c r="D43" s="258">
        <v>413</v>
      </c>
      <c r="E43" s="258">
        <v>421.68674698795184</v>
      </c>
      <c r="F43" s="258">
        <v>403</v>
      </c>
      <c r="G43" s="253">
        <v>95.56857142857143</v>
      </c>
      <c r="L43" s="306"/>
    </row>
    <row r="44" spans="1:7" s="109" customFormat="1" ht="14.25">
      <c r="A44" s="257">
        <v>33</v>
      </c>
      <c r="B44" s="252" t="s">
        <v>75</v>
      </c>
      <c r="C44" s="222" t="s">
        <v>40</v>
      </c>
      <c r="D44" s="223">
        <v>24292</v>
      </c>
      <c r="E44" s="223">
        <v>24500</v>
      </c>
      <c r="F44" s="223">
        <v>24702</v>
      </c>
      <c r="G44" s="253">
        <v>100.82448979591835</v>
      </c>
    </row>
    <row r="45" spans="1:7" s="109" customFormat="1" ht="15.75">
      <c r="A45" s="257"/>
      <c r="B45" s="276" t="s">
        <v>12</v>
      </c>
      <c r="C45" s="264"/>
      <c r="D45" s="103"/>
      <c r="E45" s="103"/>
      <c r="F45" s="103"/>
      <c r="G45" s="103"/>
    </row>
    <row r="46" spans="1:7" s="109" customFormat="1" ht="14.25">
      <c r="A46" s="257">
        <v>34</v>
      </c>
      <c r="B46" s="252" t="s">
        <v>136</v>
      </c>
      <c r="C46" s="222" t="s">
        <v>42</v>
      </c>
      <c r="D46" s="103">
        <v>298.1</v>
      </c>
      <c r="E46" s="103">
        <v>298.1</v>
      </c>
      <c r="F46" s="103">
        <v>301.6</v>
      </c>
      <c r="G46" s="253">
        <v>101.17410265011742</v>
      </c>
    </row>
    <row r="47" spans="1:7" s="109" customFormat="1" ht="14.25">
      <c r="A47" s="257">
        <v>35</v>
      </c>
      <c r="B47" s="244" t="s">
        <v>60</v>
      </c>
      <c r="C47" s="222" t="s">
        <v>42</v>
      </c>
      <c r="D47" s="103">
        <v>43.2</v>
      </c>
      <c r="E47" s="103">
        <v>12</v>
      </c>
      <c r="F47" s="103">
        <v>35</v>
      </c>
      <c r="G47" s="253">
        <v>291.66666666666663</v>
      </c>
    </row>
    <row r="48" spans="1:7" s="109" customFormat="1" ht="28.5">
      <c r="A48" s="257">
        <v>36</v>
      </c>
      <c r="B48" s="252" t="s">
        <v>8</v>
      </c>
      <c r="C48" s="222" t="s">
        <v>43</v>
      </c>
      <c r="D48" s="464">
        <v>83</v>
      </c>
      <c r="E48" s="552">
        <v>82.80555555555556</v>
      </c>
      <c r="F48" s="464">
        <v>83.8</v>
      </c>
      <c r="G48" s="253">
        <v>101.20093928212009</v>
      </c>
    </row>
    <row r="49" spans="1:7" s="109" customFormat="1" ht="14.25">
      <c r="A49" s="257">
        <v>37</v>
      </c>
      <c r="B49" s="252" t="s">
        <v>9</v>
      </c>
      <c r="C49" s="222" t="s">
        <v>44</v>
      </c>
      <c r="D49" s="413">
        <v>3600</v>
      </c>
      <c r="E49" s="413">
        <v>3600</v>
      </c>
      <c r="F49" s="413">
        <v>3600</v>
      </c>
      <c r="G49" s="253">
        <v>100</v>
      </c>
    </row>
    <row r="50" spans="1:7" s="109" customFormat="1" ht="14.25">
      <c r="A50" s="257">
        <v>38</v>
      </c>
      <c r="B50" s="252" t="s">
        <v>13</v>
      </c>
      <c r="C50" s="222" t="s">
        <v>40</v>
      </c>
      <c r="D50" s="103">
        <v>18300</v>
      </c>
      <c r="E50" s="103">
        <v>19188</v>
      </c>
      <c r="F50" s="103">
        <v>19188</v>
      </c>
      <c r="G50" s="253">
        <v>100</v>
      </c>
    </row>
    <row r="51" spans="1:7" s="109" customFormat="1" ht="15.75">
      <c r="A51" s="279"/>
      <c r="B51" s="280" t="s">
        <v>18</v>
      </c>
      <c r="C51" s="264"/>
      <c r="D51" s="103"/>
      <c r="E51" s="103"/>
      <c r="F51" s="103"/>
      <c r="G51" s="103"/>
    </row>
    <row r="52" spans="1:7" s="109" customFormat="1" ht="14.25">
      <c r="A52" s="279">
        <v>39</v>
      </c>
      <c r="B52" s="244" t="s">
        <v>19</v>
      </c>
      <c r="C52" s="222" t="s">
        <v>44</v>
      </c>
      <c r="D52" s="103">
        <v>432</v>
      </c>
      <c r="E52" s="103">
        <v>500</v>
      </c>
      <c r="F52" s="103">
        <v>402</v>
      </c>
      <c r="G52" s="253">
        <v>80.4</v>
      </c>
    </row>
    <row r="53" spans="1:12" s="109" customFormat="1" ht="14.25">
      <c r="A53" s="279">
        <v>40</v>
      </c>
      <c r="B53" s="244" t="s">
        <v>20</v>
      </c>
      <c r="C53" s="222" t="s">
        <v>39</v>
      </c>
      <c r="D53" s="212">
        <v>0.5</v>
      </c>
      <c r="E53" s="103">
        <v>0.87</v>
      </c>
      <c r="F53" s="212">
        <v>0.7</v>
      </c>
      <c r="G53" s="103">
        <v>100</v>
      </c>
      <c r="L53" s="110"/>
    </row>
    <row r="54" spans="1:12" s="109" customFormat="1" ht="14.25">
      <c r="A54" s="279">
        <v>41</v>
      </c>
      <c r="B54" s="244" t="s">
        <v>9</v>
      </c>
      <c r="C54" s="222" t="s">
        <v>44</v>
      </c>
      <c r="D54" s="212">
        <v>21</v>
      </c>
      <c r="E54" s="103">
        <v>21</v>
      </c>
      <c r="F54" s="212">
        <v>21</v>
      </c>
      <c r="G54" s="103">
        <v>100</v>
      </c>
      <c r="L54" s="110"/>
    </row>
    <row r="55" spans="1:12" s="109" customFormat="1" ht="14.25">
      <c r="A55" s="279">
        <v>42</v>
      </c>
      <c r="B55" s="244" t="s">
        <v>201</v>
      </c>
      <c r="C55" s="222" t="s">
        <v>39</v>
      </c>
      <c r="D55" s="212">
        <v>0</v>
      </c>
      <c r="E55" s="212">
        <v>0</v>
      </c>
      <c r="F55" s="212">
        <v>0</v>
      </c>
      <c r="G55" s="103">
        <v>100</v>
      </c>
      <c r="L55" s="110"/>
    </row>
    <row r="56" spans="1:12" s="109" customFormat="1" ht="14.25">
      <c r="A56" s="279">
        <v>43</v>
      </c>
      <c r="B56" s="252" t="s">
        <v>75</v>
      </c>
      <c r="C56" s="222" t="s">
        <v>40</v>
      </c>
      <c r="D56" s="103">
        <v>18925</v>
      </c>
      <c r="E56" s="103">
        <v>19188</v>
      </c>
      <c r="F56" s="103">
        <v>19188</v>
      </c>
      <c r="G56" s="253">
        <v>100</v>
      </c>
      <c r="L56" s="110"/>
    </row>
    <row r="57" spans="1:12" s="109" customFormat="1" ht="30.75">
      <c r="A57" s="240"/>
      <c r="B57" s="276" t="s">
        <v>21</v>
      </c>
      <c r="C57" s="222"/>
      <c r="D57" s="216"/>
      <c r="E57" s="216"/>
      <c r="F57" s="216"/>
      <c r="G57" s="103"/>
      <c r="L57" s="110"/>
    </row>
    <row r="58" spans="1:12" s="109" customFormat="1" ht="14.25">
      <c r="A58" s="240">
        <v>44</v>
      </c>
      <c r="B58" s="244" t="s">
        <v>22</v>
      </c>
      <c r="C58" s="222" t="s">
        <v>42</v>
      </c>
      <c r="D58" s="103">
        <v>470.4</v>
      </c>
      <c r="E58" s="103">
        <v>517.8</v>
      </c>
      <c r="F58" s="103">
        <v>536.8</v>
      </c>
      <c r="G58" s="253">
        <v>103.66937041328698</v>
      </c>
      <c r="L58" s="110"/>
    </row>
    <row r="59" spans="1:12" s="109" customFormat="1" ht="14.25">
      <c r="A59" s="279">
        <v>45</v>
      </c>
      <c r="B59" s="244" t="s">
        <v>23</v>
      </c>
      <c r="C59" s="222" t="s">
        <v>42</v>
      </c>
      <c r="D59" s="103">
        <v>113.4</v>
      </c>
      <c r="E59" s="103">
        <v>131.2</v>
      </c>
      <c r="F59" s="103">
        <v>130.8</v>
      </c>
      <c r="G59" s="258">
        <v>99.69512195121953</v>
      </c>
      <c r="L59" s="110"/>
    </row>
    <row r="60" spans="1:7" s="109" customFormat="1" ht="14.25">
      <c r="A60" s="279">
        <v>46</v>
      </c>
      <c r="B60" s="244" t="s">
        <v>24</v>
      </c>
      <c r="C60" s="222" t="s">
        <v>42</v>
      </c>
      <c r="D60" s="103">
        <v>17.1</v>
      </c>
      <c r="E60" s="103">
        <v>15</v>
      </c>
      <c r="F60" s="103">
        <v>18</v>
      </c>
      <c r="G60" s="253">
        <v>120</v>
      </c>
    </row>
    <row r="61" spans="1:12" s="109" customFormat="1" ht="14.25">
      <c r="A61" s="279">
        <v>47</v>
      </c>
      <c r="B61" s="244" t="s">
        <v>9</v>
      </c>
      <c r="C61" s="222" t="s">
        <v>44</v>
      </c>
      <c r="D61" s="103">
        <v>1170</v>
      </c>
      <c r="E61" s="218">
        <v>1170</v>
      </c>
      <c r="F61" s="103">
        <v>1170</v>
      </c>
      <c r="G61" s="253">
        <v>100</v>
      </c>
      <c r="L61" s="282"/>
    </row>
    <row r="62" spans="1:7" s="109" customFormat="1" ht="14.25">
      <c r="A62" s="279">
        <v>48</v>
      </c>
      <c r="B62" s="244" t="s">
        <v>16</v>
      </c>
      <c r="C62" s="222" t="s">
        <v>40</v>
      </c>
      <c r="D62" s="103">
        <v>18195</v>
      </c>
      <c r="E62" s="218">
        <v>19188</v>
      </c>
      <c r="F62" s="103">
        <v>19188</v>
      </c>
      <c r="G62" s="253">
        <v>100</v>
      </c>
    </row>
    <row r="63" spans="1:7" s="109" customFormat="1" ht="15.75">
      <c r="A63" s="279"/>
      <c r="B63" s="283" t="s">
        <v>25</v>
      </c>
      <c r="C63" s="264"/>
      <c r="D63" s="103"/>
      <c r="E63" s="103"/>
      <c r="F63" s="103"/>
      <c r="G63" s="103"/>
    </row>
    <row r="64" spans="1:12" s="109" customFormat="1" ht="57">
      <c r="A64" s="279">
        <v>49</v>
      </c>
      <c r="B64" s="252" t="s">
        <v>86</v>
      </c>
      <c r="C64" s="222" t="s">
        <v>42</v>
      </c>
      <c r="D64" s="103">
        <v>752</v>
      </c>
      <c r="E64" s="103">
        <v>770</v>
      </c>
      <c r="F64" s="103">
        <v>1012.4</v>
      </c>
      <c r="G64" s="253">
        <v>131.4805194805195</v>
      </c>
      <c r="L64" s="113"/>
    </row>
    <row r="65" spans="1:7" s="109" customFormat="1" ht="14.25">
      <c r="A65" s="279">
        <v>50</v>
      </c>
      <c r="B65" s="252" t="s">
        <v>26</v>
      </c>
      <c r="C65" s="222" t="s">
        <v>50</v>
      </c>
      <c r="D65" s="218">
        <v>59</v>
      </c>
      <c r="E65" s="218">
        <v>56</v>
      </c>
      <c r="F65" s="218">
        <v>56</v>
      </c>
      <c r="G65" s="253">
        <v>100</v>
      </c>
    </row>
    <row r="66" spans="1:7" s="109" customFormat="1" ht="85.5">
      <c r="A66" s="279">
        <v>51</v>
      </c>
      <c r="B66" s="252" t="s">
        <v>89</v>
      </c>
      <c r="C66" s="222" t="s">
        <v>38</v>
      </c>
      <c r="D66" s="103">
        <v>15</v>
      </c>
      <c r="E66" s="103">
        <v>15</v>
      </c>
      <c r="F66" s="103">
        <v>15</v>
      </c>
      <c r="G66" s="253">
        <v>100</v>
      </c>
    </row>
    <row r="67" spans="1:7" s="109" customFormat="1" ht="28.5">
      <c r="A67" s="279">
        <v>52</v>
      </c>
      <c r="B67" s="252" t="s">
        <v>58</v>
      </c>
      <c r="C67" s="222" t="s">
        <v>44</v>
      </c>
      <c r="D67" s="218">
        <v>452</v>
      </c>
      <c r="E67" s="218">
        <v>452</v>
      </c>
      <c r="F67" s="218">
        <v>452</v>
      </c>
      <c r="G67" s="253">
        <v>100</v>
      </c>
    </row>
    <row r="68" spans="1:7" s="109" customFormat="1" ht="14.25">
      <c r="A68" s="279">
        <v>53</v>
      </c>
      <c r="B68" s="252" t="s">
        <v>16</v>
      </c>
      <c r="C68" s="222" t="s">
        <v>40</v>
      </c>
      <c r="D68" s="103">
        <v>18195</v>
      </c>
      <c r="E68" s="103">
        <v>19188</v>
      </c>
      <c r="F68" s="103">
        <v>19188</v>
      </c>
      <c r="G68" s="253">
        <v>100</v>
      </c>
    </row>
    <row r="69" spans="1:7" s="109" customFormat="1" ht="30.75">
      <c r="A69" s="279"/>
      <c r="B69" s="283" t="s">
        <v>33</v>
      </c>
      <c r="C69" s="264"/>
      <c r="D69" s="103"/>
      <c r="E69" s="103"/>
      <c r="F69" s="103"/>
      <c r="G69" s="103"/>
    </row>
    <row r="70" spans="1:15" s="109" customFormat="1" ht="42.75">
      <c r="A70" s="279">
        <v>54</v>
      </c>
      <c r="B70" s="244" t="s">
        <v>79</v>
      </c>
      <c r="C70" s="222" t="s">
        <v>49</v>
      </c>
      <c r="D70" s="103">
        <v>3090.5</v>
      </c>
      <c r="E70" s="103">
        <v>1603.3</v>
      </c>
      <c r="F70" s="103">
        <v>3986.6</v>
      </c>
      <c r="G70" s="253">
        <v>248.64966007609306</v>
      </c>
      <c r="L70" s="217"/>
      <c r="M70" s="217"/>
      <c r="N70" s="217"/>
      <c r="O70" s="285"/>
    </row>
    <row r="71" spans="1:15" s="109" customFormat="1" ht="14.25">
      <c r="A71" s="279" t="s">
        <v>221</v>
      </c>
      <c r="B71" s="244" t="s">
        <v>202</v>
      </c>
      <c r="C71" s="222" t="s">
        <v>49</v>
      </c>
      <c r="D71" s="216">
        <v>2066</v>
      </c>
      <c r="E71" s="286">
        <v>850</v>
      </c>
      <c r="F71" s="216">
        <v>1190.7</v>
      </c>
      <c r="G71" s="253">
        <v>140.08235294117648</v>
      </c>
      <c r="L71" s="217"/>
      <c r="M71" s="217"/>
      <c r="N71" s="217"/>
      <c r="O71" s="285"/>
    </row>
    <row r="72" spans="1:15" s="109" customFormat="1" ht="14.25">
      <c r="A72" s="279">
        <v>55</v>
      </c>
      <c r="B72" s="244" t="s">
        <v>90</v>
      </c>
      <c r="C72" s="222" t="s">
        <v>50</v>
      </c>
      <c r="D72" s="216">
        <v>25</v>
      </c>
      <c r="E72" s="286">
        <v>45</v>
      </c>
      <c r="F72" s="216">
        <v>34</v>
      </c>
      <c r="G72" s="253">
        <v>75.55555555555556</v>
      </c>
      <c r="L72" s="217"/>
      <c r="M72" s="217"/>
      <c r="N72" s="217"/>
      <c r="O72" s="285"/>
    </row>
    <row r="73" spans="1:15" s="109" customFormat="1" ht="57">
      <c r="A73" s="279">
        <v>56</v>
      </c>
      <c r="B73" s="244" t="s">
        <v>94</v>
      </c>
      <c r="C73" s="222" t="s">
        <v>38</v>
      </c>
      <c r="D73" s="216">
        <v>40.3</v>
      </c>
      <c r="E73" s="281">
        <v>40.3</v>
      </c>
      <c r="F73" s="216">
        <v>0</v>
      </c>
      <c r="G73" s="253">
        <v>0</v>
      </c>
      <c r="L73" s="217"/>
      <c r="M73" s="217"/>
      <c r="N73" s="217"/>
      <c r="O73" s="285"/>
    </row>
    <row r="74" spans="1:15" s="109" customFormat="1" ht="57">
      <c r="A74" s="279">
        <v>57</v>
      </c>
      <c r="B74" s="244" t="s">
        <v>93</v>
      </c>
      <c r="C74" s="222" t="s">
        <v>38</v>
      </c>
      <c r="D74" s="216">
        <v>96.8</v>
      </c>
      <c r="E74" s="458">
        <v>97.2</v>
      </c>
      <c r="F74" s="216">
        <v>97.4</v>
      </c>
      <c r="G74" s="253">
        <v>100.20576131687243</v>
      </c>
      <c r="L74" s="217"/>
      <c r="M74" s="217"/>
      <c r="N74" s="217"/>
      <c r="O74" s="285"/>
    </row>
    <row r="75" spans="1:15" s="109" customFormat="1" ht="76.5">
      <c r="A75" s="279">
        <v>58</v>
      </c>
      <c r="B75" s="244" t="s">
        <v>91</v>
      </c>
      <c r="C75" s="287" t="s">
        <v>92</v>
      </c>
      <c r="D75" s="103">
        <v>52.1</v>
      </c>
      <c r="E75" s="103">
        <v>120</v>
      </c>
      <c r="F75" s="103">
        <v>136</v>
      </c>
      <c r="G75" s="253">
        <v>113.33333333333333</v>
      </c>
      <c r="L75" s="217"/>
      <c r="M75" s="217"/>
      <c r="N75" s="217"/>
      <c r="O75" s="285"/>
    </row>
    <row r="76" spans="1:7" s="109" customFormat="1" ht="15.75">
      <c r="A76" s="240"/>
      <c r="B76" s="241" t="s">
        <v>69</v>
      </c>
      <c r="C76" s="222"/>
      <c r="D76" s="216"/>
      <c r="E76" s="216"/>
      <c r="F76" s="216"/>
      <c r="G76" s="216"/>
    </row>
    <row r="77" spans="1:7" s="109" customFormat="1" ht="46.5">
      <c r="A77" s="240">
        <v>59</v>
      </c>
      <c r="B77" s="220" t="s">
        <v>95</v>
      </c>
      <c r="C77" s="222" t="s">
        <v>44</v>
      </c>
      <c r="D77" s="103">
        <v>0</v>
      </c>
      <c r="E77" s="103">
        <v>0</v>
      </c>
      <c r="F77" s="103">
        <v>0</v>
      </c>
      <c r="G77" s="103">
        <v>0</v>
      </c>
    </row>
    <row r="78" spans="1:7" s="109" customFormat="1" ht="109.5">
      <c r="A78" s="240">
        <v>60</v>
      </c>
      <c r="B78" s="220" t="s">
        <v>97</v>
      </c>
      <c r="C78" s="288" t="s">
        <v>38</v>
      </c>
      <c r="D78" s="103">
        <v>0.51</v>
      </c>
      <c r="E78" s="103">
        <v>1.5</v>
      </c>
      <c r="F78" s="103">
        <v>0</v>
      </c>
      <c r="G78" s="253">
        <v>0</v>
      </c>
    </row>
    <row r="79" spans="1:7" s="109" customFormat="1" ht="62.25">
      <c r="A79" s="240">
        <v>61</v>
      </c>
      <c r="B79" s="220" t="s">
        <v>96</v>
      </c>
      <c r="C79" s="288" t="s">
        <v>38</v>
      </c>
      <c r="D79" s="103">
        <v>5</v>
      </c>
      <c r="E79" s="103">
        <v>15</v>
      </c>
      <c r="F79" s="103">
        <v>15</v>
      </c>
      <c r="G79" s="253">
        <v>100</v>
      </c>
    </row>
    <row r="80" spans="1:7" s="109" customFormat="1" ht="93.75">
      <c r="A80" s="240">
        <v>62</v>
      </c>
      <c r="B80" s="220" t="s">
        <v>70</v>
      </c>
      <c r="C80" s="288" t="s">
        <v>98</v>
      </c>
      <c r="D80" s="103">
        <v>146</v>
      </c>
      <c r="E80" s="248">
        <v>160</v>
      </c>
      <c r="F80" s="103">
        <v>156</v>
      </c>
      <c r="G80" s="253">
        <v>97.5</v>
      </c>
    </row>
    <row r="81" spans="1:7" s="109" customFormat="1" ht="78">
      <c r="A81" s="240">
        <v>63</v>
      </c>
      <c r="B81" s="220" t="s">
        <v>99</v>
      </c>
      <c r="C81" s="288" t="s">
        <v>38</v>
      </c>
      <c r="D81" s="103">
        <v>7.8</v>
      </c>
      <c r="E81" s="103">
        <v>19</v>
      </c>
      <c r="F81" s="103">
        <v>19</v>
      </c>
      <c r="G81" s="253">
        <v>100</v>
      </c>
    </row>
    <row r="82" spans="1:7" s="109" customFormat="1" ht="83.25" customHeight="1">
      <c r="A82" s="240">
        <v>64</v>
      </c>
      <c r="B82" s="220" t="s">
        <v>100</v>
      </c>
      <c r="C82" s="288" t="s">
        <v>38</v>
      </c>
      <c r="D82" s="103">
        <v>0.03</v>
      </c>
      <c r="E82" s="103">
        <v>0</v>
      </c>
      <c r="F82" s="103">
        <v>0</v>
      </c>
      <c r="G82" s="253">
        <v>0</v>
      </c>
    </row>
    <row r="83" spans="1:12" s="109" customFormat="1" ht="65.25" customHeight="1">
      <c r="A83" s="240">
        <v>65</v>
      </c>
      <c r="B83" s="220" t="s">
        <v>101</v>
      </c>
      <c r="C83" s="288" t="s">
        <v>38</v>
      </c>
      <c r="D83" s="103">
        <v>0</v>
      </c>
      <c r="E83" s="103">
        <v>0</v>
      </c>
      <c r="F83" s="103">
        <v>0</v>
      </c>
      <c r="G83" s="253">
        <v>100</v>
      </c>
      <c r="L83" s="289"/>
    </row>
    <row r="84" spans="1:7" s="109" customFormat="1" ht="15.75">
      <c r="A84" s="279"/>
      <c r="B84" s="276" t="s">
        <v>57</v>
      </c>
      <c r="C84" s="222"/>
      <c r="D84" s="291"/>
      <c r="E84" s="291"/>
      <c r="F84" s="291"/>
      <c r="G84" s="291"/>
    </row>
    <row r="85" spans="1:7" s="109" customFormat="1" ht="14.25">
      <c r="A85" s="279">
        <v>66</v>
      </c>
      <c r="B85" s="244" t="s">
        <v>23</v>
      </c>
      <c r="C85" s="222" t="s">
        <v>43</v>
      </c>
      <c r="D85" s="103">
        <v>333.55</v>
      </c>
      <c r="E85" s="103">
        <v>450</v>
      </c>
      <c r="F85" s="103">
        <v>596</v>
      </c>
      <c r="G85" s="246">
        <v>132.44444444444446</v>
      </c>
    </row>
    <row r="86" spans="1:7" s="109" customFormat="1" ht="15.75">
      <c r="A86" s="279">
        <v>67</v>
      </c>
      <c r="B86" s="244" t="s">
        <v>9</v>
      </c>
      <c r="C86" s="222" t="s">
        <v>44</v>
      </c>
      <c r="D86" s="103">
        <v>195</v>
      </c>
      <c r="E86" s="248">
        <v>195</v>
      </c>
      <c r="F86" s="103">
        <v>195</v>
      </c>
      <c r="G86" s="225">
        <v>100</v>
      </c>
    </row>
    <row r="87" spans="1:12" s="109" customFormat="1" ht="15.75">
      <c r="A87" s="279">
        <v>68</v>
      </c>
      <c r="B87" s="244" t="s">
        <v>16</v>
      </c>
      <c r="C87" s="222" t="s">
        <v>40</v>
      </c>
      <c r="D87" s="103">
        <v>22965</v>
      </c>
      <c r="E87" s="248">
        <v>25628</v>
      </c>
      <c r="F87" s="103">
        <v>25628</v>
      </c>
      <c r="G87" s="246">
        <v>100</v>
      </c>
      <c r="H87" s="218">
        <v>11585</v>
      </c>
      <c r="L87" s="110"/>
    </row>
    <row r="88" spans="1:12" s="109" customFormat="1" ht="28.5">
      <c r="A88" s="279">
        <v>69</v>
      </c>
      <c r="B88" s="292" t="s">
        <v>137</v>
      </c>
      <c r="C88" s="444" t="s">
        <v>138</v>
      </c>
      <c r="D88" s="103">
        <v>94.5</v>
      </c>
      <c r="E88" s="248">
        <v>94.5</v>
      </c>
      <c r="F88" s="103">
        <v>94.5</v>
      </c>
      <c r="G88" s="253">
        <v>100</v>
      </c>
      <c r="H88" s="217"/>
      <c r="L88" s="110"/>
    </row>
    <row r="89" spans="1:12" s="109" customFormat="1" ht="15.75">
      <c r="A89" s="279">
        <v>70</v>
      </c>
      <c r="B89" s="292" t="s">
        <v>139</v>
      </c>
      <c r="C89" s="445"/>
      <c r="D89" s="103">
        <v>100</v>
      </c>
      <c r="E89" s="248">
        <v>100</v>
      </c>
      <c r="F89" s="103">
        <v>100</v>
      </c>
      <c r="G89" s="253">
        <v>100</v>
      </c>
      <c r="H89" s="217"/>
      <c r="L89" s="110"/>
    </row>
    <row r="90" spans="1:7" s="109" customFormat="1" ht="71.25">
      <c r="A90" s="279">
        <v>71</v>
      </c>
      <c r="B90" s="293" t="s">
        <v>81</v>
      </c>
      <c r="C90" s="264" t="s">
        <v>38</v>
      </c>
      <c r="D90" s="225">
        <v>76.3</v>
      </c>
      <c r="E90" s="225">
        <v>91.6</v>
      </c>
      <c r="F90" s="225">
        <v>60.8</v>
      </c>
      <c r="G90" s="246">
        <v>66.37554585152839</v>
      </c>
    </row>
    <row r="91" spans="1:7" s="109" customFormat="1" ht="15.75">
      <c r="A91" s="279"/>
      <c r="B91" s="283" t="s">
        <v>56</v>
      </c>
      <c r="C91" s="264"/>
      <c r="D91" s="103"/>
      <c r="E91" s="248"/>
      <c r="F91" s="103"/>
      <c r="G91" s="103"/>
    </row>
    <row r="92" spans="1:7" s="109" customFormat="1" ht="42.75">
      <c r="A92" s="279">
        <v>72</v>
      </c>
      <c r="B92" s="252" t="s">
        <v>102</v>
      </c>
      <c r="C92" s="419" t="s">
        <v>38</v>
      </c>
      <c r="D92" s="218">
        <v>75</v>
      </c>
      <c r="E92" s="218">
        <v>70</v>
      </c>
      <c r="F92" s="218">
        <v>71.4</v>
      </c>
      <c r="G92" s="305">
        <v>102</v>
      </c>
    </row>
    <row r="93" spans="1:7" s="109" customFormat="1" ht="52.5" customHeight="1">
      <c r="A93" s="279">
        <v>73</v>
      </c>
      <c r="B93" s="220" t="s">
        <v>103</v>
      </c>
      <c r="C93" s="288" t="s">
        <v>38</v>
      </c>
      <c r="D93" s="218">
        <v>57</v>
      </c>
      <c r="E93" s="218">
        <v>75.5</v>
      </c>
      <c r="F93" s="218">
        <v>75.5</v>
      </c>
      <c r="G93" s="305">
        <v>100</v>
      </c>
    </row>
    <row r="94" spans="1:7" s="109" customFormat="1" ht="57">
      <c r="A94" s="279">
        <v>74</v>
      </c>
      <c r="B94" s="252" t="s">
        <v>71</v>
      </c>
      <c r="C94" s="419" t="s">
        <v>38</v>
      </c>
      <c r="D94" s="103">
        <v>0</v>
      </c>
      <c r="E94" s="103">
        <v>0</v>
      </c>
      <c r="F94" s="103">
        <v>0</v>
      </c>
      <c r="G94" s="305">
        <v>0</v>
      </c>
    </row>
    <row r="95" spans="1:7" s="109" customFormat="1" ht="42.75">
      <c r="A95" s="279">
        <v>75</v>
      </c>
      <c r="B95" s="244" t="s">
        <v>80</v>
      </c>
      <c r="C95" s="222" t="s">
        <v>40</v>
      </c>
      <c r="D95" s="103">
        <v>28076</v>
      </c>
      <c r="E95" s="103">
        <v>29300</v>
      </c>
      <c r="F95" s="103">
        <v>31149</v>
      </c>
      <c r="G95" s="305">
        <v>106.31058020477815</v>
      </c>
    </row>
    <row r="96" spans="1:7" s="109" customFormat="1" ht="15.75">
      <c r="A96" s="279"/>
      <c r="B96" s="276" t="s">
        <v>29</v>
      </c>
      <c r="C96" s="222"/>
      <c r="D96" s="103"/>
      <c r="E96" s="103"/>
      <c r="F96" s="103"/>
      <c r="G96" s="103"/>
    </row>
    <row r="97" spans="1:7" s="109" customFormat="1" ht="28.5">
      <c r="A97" s="279">
        <v>76</v>
      </c>
      <c r="B97" s="244" t="s">
        <v>55</v>
      </c>
      <c r="C97" s="446" t="s">
        <v>44</v>
      </c>
      <c r="D97" s="103">
        <v>0</v>
      </c>
      <c r="E97" s="103">
        <v>0</v>
      </c>
      <c r="F97" s="103">
        <v>40</v>
      </c>
      <c r="G97" s="103">
        <v>140</v>
      </c>
    </row>
    <row r="98" spans="1:7" s="109" customFormat="1" ht="28.5">
      <c r="A98" s="279">
        <v>77</v>
      </c>
      <c r="B98" s="244" t="s">
        <v>30</v>
      </c>
      <c r="C98" s="447"/>
      <c r="D98" s="103">
        <v>0</v>
      </c>
      <c r="E98" s="103">
        <v>0</v>
      </c>
      <c r="F98" s="103">
        <v>0</v>
      </c>
      <c r="G98" s="103">
        <v>0</v>
      </c>
    </row>
    <row r="99" spans="1:7" s="109" customFormat="1" ht="48" customHeight="1" thickBot="1">
      <c r="A99" s="279">
        <v>78</v>
      </c>
      <c r="B99" s="220" t="s">
        <v>104</v>
      </c>
      <c r="C99" s="448"/>
      <c r="D99" s="103">
        <v>93.5</v>
      </c>
      <c r="E99" s="103">
        <v>100</v>
      </c>
      <c r="F99" s="103">
        <v>130.3</v>
      </c>
      <c r="G99" s="253">
        <v>130.3</v>
      </c>
    </row>
    <row r="100" spans="1:7" s="109" customFormat="1" ht="51" customHeight="1">
      <c r="A100" s="279">
        <v>79</v>
      </c>
      <c r="B100" s="220" t="s">
        <v>140</v>
      </c>
      <c r="C100" s="420"/>
      <c r="D100" s="218">
        <v>67.8</v>
      </c>
      <c r="E100" s="218">
        <v>68</v>
      </c>
      <c r="F100" s="218">
        <v>68.4</v>
      </c>
      <c r="G100" s="253">
        <v>100.58823529411765</v>
      </c>
    </row>
    <row r="101" spans="1:8" s="109" customFormat="1" ht="14.25">
      <c r="A101" s="279">
        <v>80</v>
      </c>
      <c r="B101" s="252" t="s">
        <v>75</v>
      </c>
      <c r="C101" s="222" t="s">
        <v>40</v>
      </c>
      <c r="D101" s="218">
        <v>36284.5</v>
      </c>
      <c r="E101" s="218">
        <v>35097.8</v>
      </c>
      <c r="F101" s="218">
        <v>38986.4</v>
      </c>
      <c r="G101" s="253">
        <v>111.07932690937893</v>
      </c>
      <c r="H101" s="103">
        <v>24680</v>
      </c>
    </row>
    <row r="102" spans="1:7" s="109" customFormat="1" ht="15.75">
      <c r="A102" s="279"/>
      <c r="B102" s="276" t="s">
        <v>31</v>
      </c>
      <c r="C102" s="264"/>
      <c r="D102" s="103"/>
      <c r="E102" s="103"/>
      <c r="F102" s="103"/>
      <c r="G102" s="103"/>
    </row>
    <row r="103" spans="1:12" s="109" customFormat="1" ht="42.75">
      <c r="A103" s="279">
        <v>81</v>
      </c>
      <c r="B103" s="221" t="s">
        <v>76</v>
      </c>
      <c r="C103" s="222" t="s">
        <v>38</v>
      </c>
      <c r="D103" s="224">
        <v>35</v>
      </c>
      <c r="E103" s="224">
        <v>44.3</v>
      </c>
      <c r="F103" s="224">
        <v>44.1</v>
      </c>
      <c r="G103" s="212">
        <v>99.54853273137698</v>
      </c>
      <c r="L103" s="111"/>
    </row>
    <row r="104" spans="1:12" s="109" customFormat="1" ht="71.25">
      <c r="A104" s="279">
        <v>82</v>
      </c>
      <c r="B104" s="221" t="s">
        <v>141</v>
      </c>
      <c r="C104" s="222" t="s">
        <v>38</v>
      </c>
      <c r="D104" s="224">
        <v>10.5</v>
      </c>
      <c r="E104" s="224">
        <v>74</v>
      </c>
      <c r="F104" s="224">
        <v>74.3</v>
      </c>
      <c r="G104" s="212">
        <v>100.40540540540542</v>
      </c>
      <c r="L104" s="217"/>
    </row>
    <row r="105" spans="1:12" s="109" customFormat="1" ht="14.25">
      <c r="A105" s="279" t="s">
        <v>236</v>
      </c>
      <c r="B105" s="221" t="s">
        <v>142</v>
      </c>
      <c r="C105" s="222" t="s">
        <v>38</v>
      </c>
      <c r="D105" s="224">
        <v>80</v>
      </c>
      <c r="E105" s="225">
        <v>65</v>
      </c>
      <c r="F105" s="224">
        <v>65</v>
      </c>
      <c r="G105" s="212">
        <v>100</v>
      </c>
      <c r="L105" s="557"/>
    </row>
    <row r="106" spans="1:12" s="109" customFormat="1" ht="28.5">
      <c r="A106" s="279">
        <v>83</v>
      </c>
      <c r="B106" s="221" t="s">
        <v>230</v>
      </c>
      <c r="C106" s="222" t="s">
        <v>46</v>
      </c>
      <c r="D106" s="224">
        <v>53.3</v>
      </c>
      <c r="E106" s="224">
        <v>53.3</v>
      </c>
      <c r="F106" s="224">
        <v>53.3</v>
      </c>
      <c r="G106" s="212">
        <v>100</v>
      </c>
      <c r="L106" s="111"/>
    </row>
    <row r="107" spans="1:12" s="109" customFormat="1" ht="15.75">
      <c r="A107" s="279">
        <v>84</v>
      </c>
      <c r="B107" s="244" t="s">
        <v>23</v>
      </c>
      <c r="C107" s="222" t="s">
        <v>43</v>
      </c>
      <c r="D107" s="224">
        <v>0</v>
      </c>
      <c r="E107" s="224">
        <v>0</v>
      </c>
      <c r="F107" s="224">
        <v>0</v>
      </c>
      <c r="G107" s="212">
        <v>0</v>
      </c>
      <c r="L107" s="111"/>
    </row>
    <row r="108" spans="1:12" s="109" customFormat="1" ht="15.75">
      <c r="A108" s="279">
        <v>85</v>
      </c>
      <c r="B108" s="244" t="s">
        <v>9</v>
      </c>
      <c r="C108" s="222" t="s">
        <v>44</v>
      </c>
      <c r="D108" s="224">
        <v>73</v>
      </c>
      <c r="E108" s="224">
        <v>68</v>
      </c>
      <c r="F108" s="224">
        <v>68</v>
      </c>
      <c r="G108" s="212">
        <v>100</v>
      </c>
      <c r="L108" s="111"/>
    </row>
    <row r="109" spans="1:7" s="109" customFormat="1" ht="14.25">
      <c r="A109" s="279">
        <v>86</v>
      </c>
      <c r="B109" s="292" t="s">
        <v>16</v>
      </c>
      <c r="C109" s="264" t="s">
        <v>40</v>
      </c>
      <c r="D109" s="103">
        <v>18200</v>
      </c>
      <c r="E109" s="225">
        <v>19188</v>
      </c>
      <c r="F109" s="103">
        <v>19188</v>
      </c>
      <c r="G109" s="212">
        <v>100</v>
      </c>
    </row>
    <row r="110" spans="1:7" s="109" customFormat="1" ht="15.75">
      <c r="A110" s="279"/>
      <c r="B110" s="276" t="s">
        <v>27</v>
      </c>
      <c r="C110" s="222"/>
      <c r="D110" s="103"/>
      <c r="E110" s="103"/>
      <c r="F110" s="103"/>
      <c r="G110" s="212"/>
    </row>
    <row r="111" spans="1:12" s="109" customFormat="1" ht="60.75" customHeight="1">
      <c r="A111" s="279">
        <v>87</v>
      </c>
      <c r="B111" s="300" t="s">
        <v>88</v>
      </c>
      <c r="C111" s="222"/>
      <c r="D111" s="291">
        <v>1.3</v>
      </c>
      <c r="E111" s="291">
        <v>1.5</v>
      </c>
      <c r="F111" s="291">
        <v>3.1</v>
      </c>
      <c r="G111" s="269">
        <v>206.66666666666669</v>
      </c>
      <c r="H111" s="230">
        <v>4.8</v>
      </c>
      <c r="I111" s="230">
        <v>4.8</v>
      </c>
      <c r="J111" s="230">
        <v>4.8</v>
      </c>
      <c r="K111" s="301">
        <v>4.8</v>
      </c>
      <c r="L111" s="111"/>
    </row>
    <row r="112" spans="1:12" s="109" customFormat="1" ht="15.75">
      <c r="A112" s="279">
        <v>88</v>
      </c>
      <c r="B112" s="244" t="s">
        <v>23</v>
      </c>
      <c r="C112" s="222" t="s">
        <v>42</v>
      </c>
      <c r="D112" s="225">
        <v>0.3</v>
      </c>
      <c r="E112" s="225">
        <v>0.3</v>
      </c>
      <c r="F112" s="225">
        <v>1.5</v>
      </c>
      <c r="G112" s="465" t="s">
        <v>151</v>
      </c>
      <c r="L112" s="111"/>
    </row>
    <row r="113" spans="1:12" s="109" customFormat="1" ht="71.25">
      <c r="A113" s="279">
        <v>89</v>
      </c>
      <c r="B113" s="244" t="s">
        <v>118</v>
      </c>
      <c r="C113" s="222" t="s">
        <v>38</v>
      </c>
      <c r="D113" s="225">
        <v>0.5</v>
      </c>
      <c r="E113" s="225">
        <v>0.5</v>
      </c>
      <c r="F113" s="225">
        <v>0.4</v>
      </c>
      <c r="G113" s="465">
        <v>80</v>
      </c>
      <c r="L113" s="111"/>
    </row>
    <row r="114" spans="1:12" s="109" customFormat="1" ht="15.75">
      <c r="A114" s="279">
        <v>90</v>
      </c>
      <c r="B114" s="244" t="s">
        <v>9</v>
      </c>
      <c r="C114" s="222" t="s">
        <v>44</v>
      </c>
      <c r="D114" s="103">
        <v>65</v>
      </c>
      <c r="E114" s="103">
        <v>99</v>
      </c>
      <c r="F114" s="103">
        <v>99</v>
      </c>
      <c r="G114" s="269">
        <v>100</v>
      </c>
      <c r="L114" s="111"/>
    </row>
    <row r="115" spans="1:12" s="109" customFormat="1" ht="15.75">
      <c r="A115" s="279">
        <v>91</v>
      </c>
      <c r="B115" s="244" t="s">
        <v>16</v>
      </c>
      <c r="C115" s="222" t="s">
        <v>40</v>
      </c>
      <c r="D115" s="225">
        <v>22316</v>
      </c>
      <c r="E115" s="103">
        <v>26728</v>
      </c>
      <c r="F115" s="225">
        <v>26856.8</v>
      </c>
      <c r="G115" s="465">
        <v>100.48189164920683</v>
      </c>
      <c r="L115" s="111"/>
    </row>
    <row r="116" spans="1:12" s="109" customFormat="1" ht="30.75">
      <c r="A116" s="279"/>
      <c r="B116" s="280" t="s">
        <v>28</v>
      </c>
      <c r="C116" s="264"/>
      <c r="D116" s="103"/>
      <c r="E116" s="103"/>
      <c r="F116" s="103"/>
      <c r="G116" s="103"/>
      <c r="L116" s="111"/>
    </row>
    <row r="117" spans="1:7" s="109" customFormat="1" ht="30.75">
      <c r="A117" s="279">
        <v>92</v>
      </c>
      <c r="B117" s="220" t="s">
        <v>105</v>
      </c>
      <c r="C117" s="288"/>
      <c r="D117" s="225"/>
      <c r="E117" s="103"/>
      <c r="F117" s="225"/>
      <c r="G117" s="246"/>
    </row>
    <row r="118" spans="1:12" s="109" customFormat="1" ht="24" customHeight="1">
      <c r="A118" s="279"/>
      <c r="B118" s="220" t="s">
        <v>106</v>
      </c>
      <c r="C118" s="449" t="s">
        <v>107</v>
      </c>
      <c r="D118" s="218">
        <v>0.56</v>
      </c>
      <c r="E118" s="218">
        <v>0.56</v>
      </c>
      <c r="F118" s="218">
        <v>1.1</v>
      </c>
      <c r="G118" s="253">
        <v>196.42857142857142</v>
      </c>
      <c r="L118" s="111"/>
    </row>
    <row r="119" spans="1:12" s="109" customFormat="1" ht="30.75">
      <c r="A119" s="279"/>
      <c r="B119" s="220" t="s">
        <v>108</v>
      </c>
      <c r="C119" s="450"/>
      <c r="D119" s="218">
        <v>0</v>
      </c>
      <c r="E119" s="218">
        <v>0</v>
      </c>
      <c r="F119" s="218">
        <v>0</v>
      </c>
      <c r="G119" s="103">
        <v>0</v>
      </c>
      <c r="L119" s="111"/>
    </row>
    <row r="120" spans="1:12" s="109" customFormat="1" ht="15.75">
      <c r="A120" s="279"/>
      <c r="B120" s="220" t="s">
        <v>109</v>
      </c>
      <c r="C120" s="450"/>
      <c r="D120" s="218">
        <v>0</v>
      </c>
      <c r="E120" s="218">
        <v>0</v>
      </c>
      <c r="F120" s="218">
        <v>3.8</v>
      </c>
      <c r="G120" s="253" t="s">
        <v>237</v>
      </c>
      <c r="L120" s="111"/>
    </row>
    <row r="121" spans="1:12" s="109" customFormat="1" ht="30.75">
      <c r="A121" s="279"/>
      <c r="B121" s="220" t="s">
        <v>110</v>
      </c>
      <c r="C121" s="451"/>
      <c r="D121" s="218">
        <v>2.82</v>
      </c>
      <c r="E121" s="218">
        <v>2.82</v>
      </c>
      <c r="F121" s="218">
        <v>4.9</v>
      </c>
      <c r="G121" s="253">
        <v>173.75886524822698</v>
      </c>
      <c r="L121" s="111"/>
    </row>
    <row r="122" spans="1:12" s="109" customFormat="1" ht="141">
      <c r="A122" s="279">
        <v>93</v>
      </c>
      <c r="B122" s="220" t="s">
        <v>111</v>
      </c>
      <c r="C122" s="288" t="s">
        <v>38</v>
      </c>
      <c r="D122" s="108">
        <v>0</v>
      </c>
      <c r="E122" s="108">
        <v>0</v>
      </c>
      <c r="F122" s="108">
        <v>0</v>
      </c>
      <c r="G122" s="225">
        <v>0</v>
      </c>
      <c r="L122" s="111"/>
    </row>
    <row r="123" spans="1:12" s="109" customFormat="1" ht="15.75">
      <c r="A123" s="279">
        <v>94</v>
      </c>
      <c r="B123" s="302" t="s">
        <v>9</v>
      </c>
      <c r="C123" s="288" t="s">
        <v>44</v>
      </c>
      <c r="D123" s="108">
        <v>3</v>
      </c>
      <c r="E123" s="108">
        <v>3</v>
      </c>
      <c r="F123" s="108">
        <v>3</v>
      </c>
      <c r="G123" s="225">
        <v>100</v>
      </c>
      <c r="L123" s="111"/>
    </row>
    <row r="124" spans="1:12" s="109" customFormat="1" ht="15.75">
      <c r="A124" s="279">
        <v>95</v>
      </c>
      <c r="B124" s="302" t="s">
        <v>16</v>
      </c>
      <c r="C124" s="288" t="s">
        <v>112</v>
      </c>
      <c r="D124" s="108">
        <v>25143</v>
      </c>
      <c r="E124" s="108">
        <v>24948</v>
      </c>
      <c r="F124" s="108">
        <v>29421.5</v>
      </c>
      <c r="G124" s="246">
        <v>117.93129709796378</v>
      </c>
      <c r="L124" s="111"/>
    </row>
    <row r="125" spans="1:7" s="109" customFormat="1" ht="15.75">
      <c r="A125" s="279"/>
      <c r="B125" s="283" t="s">
        <v>14</v>
      </c>
      <c r="C125" s="264"/>
      <c r="D125" s="103"/>
      <c r="E125" s="103"/>
      <c r="F125" s="103"/>
      <c r="G125" s="103"/>
    </row>
    <row r="126" spans="1:7" s="109" customFormat="1" ht="14.25">
      <c r="A126" s="279">
        <v>96</v>
      </c>
      <c r="B126" s="244" t="s">
        <v>15</v>
      </c>
      <c r="C126" s="222" t="s">
        <v>42</v>
      </c>
      <c r="D126" s="103">
        <v>12.5</v>
      </c>
      <c r="E126" s="103">
        <v>8</v>
      </c>
      <c r="F126" s="103">
        <v>8</v>
      </c>
      <c r="G126" s="253">
        <v>100</v>
      </c>
    </row>
    <row r="127" spans="1:7" s="109" customFormat="1" ht="28.5">
      <c r="A127" s="279">
        <v>97</v>
      </c>
      <c r="B127" s="252" t="s">
        <v>82</v>
      </c>
      <c r="C127" s="222" t="s">
        <v>45</v>
      </c>
      <c r="D127" s="304">
        <v>23.7</v>
      </c>
      <c r="E127" s="304">
        <v>24.3</v>
      </c>
      <c r="F127" s="304">
        <v>24.3</v>
      </c>
      <c r="G127" s="253">
        <v>100</v>
      </c>
    </row>
    <row r="128" spans="1:7" s="109" customFormat="1" ht="28.5">
      <c r="A128" s="279">
        <v>98</v>
      </c>
      <c r="B128" s="252" t="s">
        <v>73</v>
      </c>
      <c r="C128" s="222" t="s">
        <v>46</v>
      </c>
      <c r="D128" s="103">
        <v>0</v>
      </c>
      <c r="E128" s="103">
        <v>0.003</v>
      </c>
      <c r="F128" s="103">
        <v>0.003</v>
      </c>
      <c r="G128" s="253">
        <v>100</v>
      </c>
    </row>
    <row r="129" spans="1:7" s="109" customFormat="1" ht="14.25">
      <c r="A129" s="279">
        <v>99</v>
      </c>
      <c r="B129" s="244" t="s">
        <v>72</v>
      </c>
      <c r="C129" s="222" t="s">
        <v>62</v>
      </c>
      <c r="D129" s="103">
        <v>0</v>
      </c>
      <c r="E129" s="103">
        <v>60</v>
      </c>
      <c r="F129" s="103">
        <v>60</v>
      </c>
      <c r="G129" s="253">
        <v>100</v>
      </c>
    </row>
    <row r="130" spans="1:12" s="109" customFormat="1" ht="30.75">
      <c r="A130" s="279" t="s">
        <v>121</v>
      </c>
      <c r="B130" s="276" t="s">
        <v>32</v>
      </c>
      <c r="C130" s="222"/>
      <c r="D130" s="103"/>
      <c r="E130" s="103"/>
      <c r="F130" s="103"/>
      <c r="G130" s="103"/>
      <c r="L130" s="110"/>
    </row>
    <row r="131" spans="1:12" s="109" customFormat="1" ht="28.5">
      <c r="A131" s="279">
        <v>100</v>
      </c>
      <c r="B131" s="252" t="s">
        <v>83</v>
      </c>
      <c r="C131" s="222" t="s">
        <v>38</v>
      </c>
      <c r="D131" s="218">
        <v>0.43</v>
      </c>
      <c r="E131" s="218">
        <v>0.43</v>
      </c>
      <c r="F131" s="218">
        <v>0.43</v>
      </c>
      <c r="G131" s="218">
        <v>100</v>
      </c>
      <c r="L131" s="111"/>
    </row>
    <row r="132" spans="1:18" s="109" customFormat="1" ht="54" customHeight="1">
      <c r="A132" s="279">
        <v>101</v>
      </c>
      <c r="B132" s="252" t="s">
        <v>84</v>
      </c>
      <c r="C132" s="222" t="s">
        <v>38</v>
      </c>
      <c r="D132" s="218">
        <v>36.4</v>
      </c>
      <c r="E132" s="218">
        <v>65</v>
      </c>
      <c r="F132" s="218">
        <v>35.7</v>
      </c>
      <c r="G132" s="305">
        <v>54.92307692307693</v>
      </c>
      <c r="L132" s="111"/>
      <c r="M132" s="306"/>
      <c r="N132" s="306"/>
      <c r="O132" s="306"/>
      <c r="P132" s="306"/>
      <c r="Q132" s="306"/>
      <c r="R132" s="306"/>
    </row>
    <row r="133" spans="1:12" s="109" customFormat="1" ht="28.5">
      <c r="A133" s="279">
        <v>102</v>
      </c>
      <c r="B133" s="252" t="s">
        <v>179</v>
      </c>
      <c r="C133" s="222" t="s">
        <v>38</v>
      </c>
      <c r="D133" s="108">
        <v>90.2</v>
      </c>
      <c r="E133" s="108">
        <v>92</v>
      </c>
      <c r="F133" s="108">
        <v>90</v>
      </c>
      <c r="G133" s="347">
        <v>97.82608695652173</v>
      </c>
      <c r="L133" s="112"/>
    </row>
    <row r="134" spans="1:12" s="109" customFormat="1" ht="15.75">
      <c r="A134" s="240">
        <v>103</v>
      </c>
      <c r="B134" s="244" t="s">
        <v>59</v>
      </c>
      <c r="C134" s="222" t="s">
        <v>38</v>
      </c>
      <c r="D134" s="103">
        <v>0</v>
      </c>
      <c r="E134" s="103">
        <v>0</v>
      </c>
      <c r="F134" s="103">
        <v>0</v>
      </c>
      <c r="G134" s="347">
        <v>0</v>
      </c>
      <c r="L134" s="111"/>
    </row>
    <row r="135" spans="1:12" s="109" customFormat="1" ht="15.75">
      <c r="A135" s="240">
        <v>104</v>
      </c>
      <c r="B135" s="252" t="s">
        <v>9</v>
      </c>
      <c r="C135" s="222" t="s">
        <v>44</v>
      </c>
      <c r="D135" s="108">
        <v>194</v>
      </c>
      <c r="E135" s="218">
        <v>160</v>
      </c>
      <c r="F135" s="108">
        <v>180</v>
      </c>
      <c r="G135" s="347">
        <v>112.5</v>
      </c>
      <c r="H135" s="108">
        <v>68</v>
      </c>
      <c r="I135" s="108">
        <v>68</v>
      </c>
      <c r="J135" s="108">
        <v>68</v>
      </c>
      <c r="K135" s="108">
        <v>68</v>
      </c>
      <c r="L135" s="111"/>
    </row>
    <row r="136" spans="1:12" s="109" customFormat="1" ht="15.75">
      <c r="A136" s="240">
        <v>105</v>
      </c>
      <c r="B136" s="252" t="s">
        <v>5</v>
      </c>
      <c r="C136" s="222" t="s">
        <v>40</v>
      </c>
      <c r="D136" s="218">
        <v>22630</v>
      </c>
      <c r="E136" s="218">
        <v>23000</v>
      </c>
      <c r="F136" s="218">
        <v>28735</v>
      </c>
      <c r="G136" s="347">
        <v>124.93478260869566</v>
      </c>
      <c r="L136" s="111"/>
    </row>
    <row r="137" spans="1:12" s="109" customFormat="1" ht="30.75">
      <c r="A137" s="240"/>
      <c r="B137" s="276" t="s">
        <v>66</v>
      </c>
      <c r="C137" s="230"/>
      <c r="D137" s="103"/>
      <c r="E137" s="103"/>
      <c r="F137" s="103"/>
      <c r="G137" s="103"/>
      <c r="L137" s="110"/>
    </row>
    <row r="138" spans="1:12" s="109" customFormat="1" ht="14.25">
      <c r="A138" s="240">
        <v>106</v>
      </c>
      <c r="B138" s="300" t="s">
        <v>113</v>
      </c>
      <c r="C138" s="288" t="s">
        <v>114</v>
      </c>
      <c r="D138" s="103">
        <v>0</v>
      </c>
      <c r="E138" s="103">
        <v>0</v>
      </c>
      <c r="F138" s="103">
        <v>0</v>
      </c>
      <c r="G138" s="103">
        <v>100</v>
      </c>
      <c r="L138" s="110"/>
    </row>
    <row r="139" spans="1:12" s="109" customFormat="1" ht="14.25">
      <c r="A139" s="240">
        <v>107</v>
      </c>
      <c r="B139" s="300" t="s">
        <v>115</v>
      </c>
      <c r="C139" s="288" t="s">
        <v>114</v>
      </c>
      <c r="D139" s="103">
        <v>0</v>
      </c>
      <c r="E139" s="103">
        <v>0</v>
      </c>
      <c r="F139" s="103">
        <v>0</v>
      </c>
      <c r="G139" s="103">
        <v>100</v>
      </c>
      <c r="L139" s="110"/>
    </row>
    <row r="140" spans="1:7" s="109" customFormat="1" ht="14.25">
      <c r="A140" s="240">
        <v>108</v>
      </c>
      <c r="B140" s="308" t="s">
        <v>119</v>
      </c>
      <c r="C140" s="288" t="s">
        <v>120</v>
      </c>
      <c r="D140" s="103">
        <v>0</v>
      </c>
      <c r="E140" s="103">
        <v>0</v>
      </c>
      <c r="F140" s="103">
        <v>0</v>
      </c>
      <c r="G140" s="103">
        <v>100</v>
      </c>
    </row>
    <row r="141" spans="1:7" s="109" customFormat="1" ht="28.5">
      <c r="A141" s="257">
        <v>109</v>
      </c>
      <c r="B141" s="252" t="s">
        <v>17</v>
      </c>
      <c r="C141" s="288" t="s">
        <v>48</v>
      </c>
      <c r="D141" s="218">
        <v>12.4</v>
      </c>
      <c r="E141" s="103">
        <v>28</v>
      </c>
      <c r="F141" s="218">
        <v>33.4</v>
      </c>
      <c r="G141" s="212">
        <v>119.28571428571428</v>
      </c>
    </row>
    <row r="142" spans="1:7" s="109" customFormat="1" ht="14.25">
      <c r="A142" s="257">
        <v>110</v>
      </c>
      <c r="B142" s="252" t="s">
        <v>9</v>
      </c>
      <c r="C142" s="225" t="s">
        <v>44</v>
      </c>
      <c r="D142" s="218">
        <v>93</v>
      </c>
      <c r="E142" s="103">
        <v>93</v>
      </c>
      <c r="F142" s="218">
        <v>93</v>
      </c>
      <c r="G142" s="258">
        <v>100</v>
      </c>
    </row>
    <row r="143" spans="1:7" s="109" customFormat="1" ht="14.25">
      <c r="A143" s="257">
        <v>111</v>
      </c>
      <c r="B143" s="252" t="s">
        <v>16</v>
      </c>
      <c r="C143" s="225" t="s">
        <v>40</v>
      </c>
      <c r="D143" s="218">
        <v>18195</v>
      </c>
      <c r="E143" s="103">
        <v>19188</v>
      </c>
      <c r="F143" s="218">
        <v>19188</v>
      </c>
      <c r="G143" s="258">
        <v>100</v>
      </c>
    </row>
    <row r="144" spans="1:7" s="109" customFormat="1" ht="75.75" customHeight="1">
      <c r="A144" s="257">
        <v>112</v>
      </c>
      <c r="B144" s="252" t="s">
        <v>77</v>
      </c>
      <c r="C144" s="225" t="s">
        <v>38</v>
      </c>
      <c r="D144" s="291">
        <v>43</v>
      </c>
      <c r="E144" s="218">
        <v>43.1</v>
      </c>
      <c r="F144" s="291">
        <v>43.1</v>
      </c>
      <c r="G144" s="253">
        <v>100</v>
      </c>
    </row>
    <row r="145" spans="1:7" s="109" customFormat="1" ht="30.75">
      <c r="A145" s="257"/>
      <c r="B145" s="283" t="s">
        <v>65</v>
      </c>
      <c r="C145" s="264"/>
      <c r="D145" s="103"/>
      <c r="E145" s="103"/>
      <c r="F145" s="103"/>
      <c r="G145" s="103"/>
    </row>
    <row r="146" spans="1:14" s="109" customFormat="1" ht="14.25">
      <c r="A146" s="257">
        <v>113</v>
      </c>
      <c r="B146" s="244" t="s">
        <v>63</v>
      </c>
      <c r="C146" s="222" t="s">
        <v>42</v>
      </c>
      <c r="D146" s="103">
        <v>35.1</v>
      </c>
      <c r="E146" s="103">
        <v>36</v>
      </c>
      <c r="F146" s="103">
        <v>39.1</v>
      </c>
      <c r="G146" s="253">
        <v>108.61111111111113</v>
      </c>
      <c r="N146" s="282"/>
    </row>
    <row r="147" spans="1:7" s="109" customFormat="1" ht="15.75">
      <c r="A147" s="257">
        <v>114</v>
      </c>
      <c r="B147" s="220" t="s">
        <v>232</v>
      </c>
      <c r="C147" s="288" t="s">
        <v>117</v>
      </c>
      <c r="D147" s="224">
        <v>1266</v>
      </c>
      <c r="E147" s="103">
        <v>1246</v>
      </c>
      <c r="F147" s="224">
        <v>1299</v>
      </c>
      <c r="G147" s="253">
        <v>104.25361155698234</v>
      </c>
    </row>
    <row r="148" spans="1:19" s="109" customFormat="1" ht="14.25">
      <c r="A148" s="257">
        <v>115</v>
      </c>
      <c r="B148" s="252" t="s">
        <v>9</v>
      </c>
      <c r="C148" s="558" t="s">
        <v>44</v>
      </c>
      <c r="D148" s="559">
        <v>86</v>
      </c>
      <c r="E148" s="223">
        <v>81</v>
      </c>
      <c r="F148" s="559">
        <v>81</v>
      </c>
      <c r="G148" s="560">
        <v>100</v>
      </c>
      <c r="L148" s="306"/>
      <c r="M148" s="306"/>
      <c r="N148" s="306"/>
      <c r="O148" s="306"/>
      <c r="P148" s="306"/>
      <c r="Q148" s="306"/>
      <c r="R148" s="306"/>
      <c r="S148" s="306"/>
    </row>
    <row r="149" spans="1:7" s="109" customFormat="1" ht="14.25">
      <c r="A149" s="257">
        <v>116</v>
      </c>
      <c r="B149" s="252" t="s">
        <v>16</v>
      </c>
      <c r="C149" s="222" t="s">
        <v>40</v>
      </c>
      <c r="D149" s="223">
        <v>21479</v>
      </c>
      <c r="E149" s="223">
        <v>22067</v>
      </c>
      <c r="F149" s="223">
        <v>27172</v>
      </c>
      <c r="G149" s="253">
        <v>123.1340916300358</v>
      </c>
    </row>
    <row r="150" spans="1:7" s="109" customFormat="1" ht="15.75">
      <c r="A150" s="257"/>
      <c r="B150" s="283" t="s">
        <v>34</v>
      </c>
      <c r="C150" s="264"/>
      <c r="D150" s="103"/>
      <c r="E150" s="103"/>
      <c r="F150" s="103"/>
      <c r="G150" s="103"/>
    </row>
    <row r="151" spans="1:12" s="109" customFormat="1" ht="19.5" customHeight="1">
      <c r="A151" s="561">
        <v>117</v>
      </c>
      <c r="B151" s="244" t="s">
        <v>35</v>
      </c>
      <c r="C151" s="222" t="s">
        <v>50</v>
      </c>
      <c r="D151" s="103">
        <v>368</v>
      </c>
      <c r="E151" s="103">
        <v>368</v>
      </c>
      <c r="F151" s="103">
        <v>399.6</v>
      </c>
      <c r="G151" s="253">
        <v>108.58695652173913</v>
      </c>
      <c r="L151" s="110"/>
    </row>
    <row r="152" spans="1:2" ht="14.25">
      <c r="A152" s="562"/>
      <c r="B152" s="563"/>
    </row>
    <row r="153" ht="14.25">
      <c r="A153" s="564"/>
    </row>
  </sheetData>
  <sheetProtection/>
  <mergeCells count="4">
    <mergeCell ref="A1:G1"/>
    <mergeCell ref="C88:C89"/>
    <mergeCell ref="C97:C99"/>
    <mergeCell ref="C118:C12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546" customWidth="1"/>
    <col min="2" max="2" width="42.421875" style="484" customWidth="1"/>
    <col min="3" max="3" width="8.57421875" style="547" customWidth="1"/>
    <col min="4" max="4" width="12.00390625" style="546" customWidth="1"/>
    <col min="5" max="5" width="11.57421875" style="548" customWidth="1"/>
    <col min="6" max="6" width="12.00390625" style="548" customWidth="1"/>
    <col min="7" max="7" width="9.421875" style="548" customWidth="1"/>
    <col min="8" max="11" width="9.140625" style="470" hidden="1" customWidth="1"/>
    <col min="12" max="12" width="11.8515625" style="470" customWidth="1"/>
    <col min="13" max="13" width="9.140625" style="470" customWidth="1"/>
    <col min="14" max="14" width="0.5625" style="470" customWidth="1"/>
    <col min="15" max="15" width="9.8515625" style="470" customWidth="1"/>
    <col min="16" max="16384" width="9.140625" style="470" customWidth="1"/>
  </cols>
  <sheetData>
    <row r="1" spans="1:7" ht="14.25">
      <c r="A1" s="468" t="s">
        <v>126</v>
      </c>
      <c r="B1" s="469"/>
      <c r="C1" s="469"/>
      <c r="D1" s="469"/>
      <c r="E1" s="469"/>
      <c r="F1" s="469"/>
      <c r="G1" s="469"/>
    </row>
    <row r="2" spans="1:7" s="475" customFormat="1" ht="36">
      <c r="A2" s="38"/>
      <c r="B2" s="39" t="s">
        <v>51</v>
      </c>
      <c r="C2" s="40" t="s">
        <v>36</v>
      </c>
      <c r="D2" s="1" t="s">
        <v>238</v>
      </c>
      <c r="E2" s="1" t="s">
        <v>239</v>
      </c>
      <c r="F2" s="1" t="s">
        <v>240</v>
      </c>
      <c r="G2" s="1" t="s">
        <v>38</v>
      </c>
    </row>
    <row r="3" spans="1:7" s="480" customFormat="1" ht="15.75">
      <c r="A3" s="34"/>
      <c r="B3" s="8" t="s">
        <v>0</v>
      </c>
      <c r="C3" s="4"/>
      <c r="D3" s="207"/>
      <c r="E3" s="207"/>
      <c r="F3" s="207"/>
      <c r="G3" s="207"/>
    </row>
    <row r="4" spans="1:11" s="480" customFormat="1" ht="14.25">
      <c r="A4" s="34">
        <v>1</v>
      </c>
      <c r="B4" s="2" t="s">
        <v>1</v>
      </c>
      <c r="C4" s="3" t="s">
        <v>37</v>
      </c>
      <c r="D4" s="4">
        <v>22.2</v>
      </c>
      <c r="E4" s="4">
        <v>22</v>
      </c>
      <c r="F4" s="4">
        <v>22</v>
      </c>
      <c r="G4" s="58">
        <v>100</v>
      </c>
      <c r="H4" s="478">
        <v>23.7</v>
      </c>
      <c r="I4" s="478">
        <v>23.7</v>
      </c>
      <c r="J4" s="478">
        <v>23.7</v>
      </c>
      <c r="K4" s="478">
        <v>23.7</v>
      </c>
    </row>
    <row r="5" spans="1:11" s="480" customFormat="1" ht="14.25">
      <c r="A5" s="34">
        <v>2</v>
      </c>
      <c r="B5" s="2" t="s">
        <v>2</v>
      </c>
      <c r="C5" s="3" t="s">
        <v>37</v>
      </c>
      <c r="D5" s="6">
        <v>11.8</v>
      </c>
      <c r="E5" s="6">
        <v>11.8</v>
      </c>
      <c r="F5" s="6">
        <v>11.8</v>
      </c>
      <c r="G5" s="58">
        <v>100</v>
      </c>
      <c r="H5" s="95">
        <v>17.57</v>
      </c>
      <c r="I5" s="95">
        <v>17.57</v>
      </c>
      <c r="J5" s="95">
        <v>17.57</v>
      </c>
      <c r="K5" s="95">
        <v>17.57</v>
      </c>
    </row>
    <row r="6" spans="1:7" s="480" customFormat="1" ht="14.25">
      <c r="A6" s="34">
        <v>3</v>
      </c>
      <c r="B6" s="2" t="s">
        <v>3</v>
      </c>
      <c r="C6" s="3" t="s">
        <v>37</v>
      </c>
      <c r="D6" s="6">
        <v>11.6</v>
      </c>
      <c r="E6" s="6">
        <v>11.7</v>
      </c>
      <c r="F6" s="6">
        <v>11.7</v>
      </c>
      <c r="G6" s="58">
        <v>100</v>
      </c>
    </row>
    <row r="7" spans="1:12" s="480" customFormat="1" ht="14.25">
      <c r="A7" s="34">
        <v>4</v>
      </c>
      <c r="B7" s="2" t="s">
        <v>199</v>
      </c>
      <c r="C7" s="3" t="s">
        <v>200</v>
      </c>
      <c r="D7" s="6">
        <v>39</v>
      </c>
      <c r="E7" s="6">
        <v>48</v>
      </c>
      <c r="F7" s="6">
        <v>61</v>
      </c>
      <c r="G7" s="58">
        <v>127.08333333333333</v>
      </c>
      <c r="L7" s="483"/>
    </row>
    <row r="8" spans="1:12" s="480" customFormat="1" ht="14.25">
      <c r="A8" s="34">
        <v>5</v>
      </c>
      <c r="B8" s="209" t="s">
        <v>52</v>
      </c>
      <c r="C8" s="3" t="s">
        <v>38</v>
      </c>
      <c r="D8" s="6">
        <v>3.3</v>
      </c>
      <c r="E8" s="6">
        <v>0.7</v>
      </c>
      <c r="F8" s="6">
        <v>1.4</v>
      </c>
      <c r="G8" s="58">
        <v>200</v>
      </c>
      <c r="L8" s="483"/>
    </row>
    <row r="9" spans="1:12" s="480" customFormat="1" ht="15.75">
      <c r="A9" s="34"/>
      <c r="B9" s="8" t="s">
        <v>67</v>
      </c>
      <c r="C9" s="3"/>
      <c r="D9" s="6"/>
      <c r="E9" s="6"/>
      <c r="F9" s="6"/>
      <c r="G9" s="58"/>
      <c r="L9" s="483"/>
    </row>
    <row r="10" spans="1:7" s="480" customFormat="1" ht="14.25">
      <c r="A10" s="34">
        <v>6</v>
      </c>
      <c r="B10" s="2" t="s">
        <v>4</v>
      </c>
      <c r="C10" s="3" t="s">
        <v>39</v>
      </c>
      <c r="D10" s="6">
        <v>113.8</v>
      </c>
      <c r="E10" s="6">
        <v>210</v>
      </c>
      <c r="F10" s="6">
        <v>246.7</v>
      </c>
      <c r="G10" s="58">
        <v>117.47619047619047</v>
      </c>
    </row>
    <row r="11" spans="1:7" s="486" customFormat="1" ht="14.25">
      <c r="A11" s="565">
        <v>6.1</v>
      </c>
      <c r="B11" s="2" t="s">
        <v>54</v>
      </c>
      <c r="C11" s="3" t="s">
        <v>39</v>
      </c>
      <c r="D11" s="6">
        <v>97.1</v>
      </c>
      <c r="E11" s="6">
        <v>200</v>
      </c>
      <c r="F11" s="6">
        <v>217.1</v>
      </c>
      <c r="G11" s="58">
        <v>108.55</v>
      </c>
    </row>
    <row r="12" spans="1:7" s="480" customFormat="1" ht="14.25">
      <c r="A12" s="34">
        <v>7</v>
      </c>
      <c r="B12" s="53" t="s">
        <v>5</v>
      </c>
      <c r="C12" s="3"/>
      <c r="D12" s="6">
        <v>32774</v>
      </c>
      <c r="E12" s="6">
        <v>34200</v>
      </c>
      <c r="F12" s="6">
        <v>37500</v>
      </c>
      <c r="G12" s="58">
        <v>109.64912280701755</v>
      </c>
    </row>
    <row r="13" spans="1:7" s="480" customFormat="1" ht="42.75">
      <c r="A13" s="34">
        <v>8</v>
      </c>
      <c r="B13" s="9" t="s">
        <v>122</v>
      </c>
      <c r="C13" s="3" t="s">
        <v>42</v>
      </c>
      <c r="D13" s="6">
        <v>55.2</v>
      </c>
      <c r="E13" s="6">
        <v>64.41</v>
      </c>
      <c r="F13" s="6">
        <v>86.8</v>
      </c>
      <c r="G13" s="58">
        <v>134.76168296848317</v>
      </c>
    </row>
    <row r="14" spans="1:7" s="480" customFormat="1" ht="42.75">
      <c r="A14" s="34">
        <v>9</v>
      </c>
      <c r="B14" s="2" t="s">
        <v>74</v>
      </c>
      <c r="C14" s="3" t="s">
        <v>40</v>
      </c>
      <c r="D14" s="6">
        <v>1308</v>
      </c>
      <c r="E14" s="6">
        <v>1257.3</v>
      </c>
      <c r="F14" s="6">
        <v>1379.9</v>
      </c>
      <c r="G14" s="58">
        <v>109.75105384554205</v>
      </c>
    </row>
    <row r="15" spans="1:7" s="480" customFormat="1" ht="14.25">
      <c r="A15" s="34"/>
      <c r="B15" s="11" t="s">
        <v>68</v>
      </c>
      <c r="C15" s="3"/>
      <c r="D15" s="6"/>
      <c r="E15" s="6"/>
      <c r="F15" s="6"/>
      <c r="G15" s="58"/>
    </row>
    <row r="16" spans="1:15" s="480" customFormat="1" ht="14.25">
      <c r="A16" s="34">
        <v>10</v>
      </c>
      <c r="B16" s="2" t="s">
        <v>11</v>
      </c>
      <c r="C16" s="3" t="s">
        <v>42</v>
      </c>
      <c r="D16" s="6">
        <v>3315.1</v>
      </c>
      <c r="E16" s="6">
        <v>3421.7</v>
      </c>
      <c r="F16" s="6">
        <v>3774.7</v>
      </c>
      <c r="G16" s="58">
        <v>110.31650933746384</v>
      </c>
      <c r="L16" s="483"/>
      <c r="O16" s="490"/>
    </row>
    <row r="17" spans="1:12" s="480" customFormat="1" ht="14.25">
      <c r="A17" s="43">
        <v>11</v>
      </c>
      <c r="B17" s="2" t="s">
        <v>201</v>
      </c>
      <c r="C17" s="3" t="s">
        <v>39</v>
      </c>
      <c r="D17" s="58">
        <v>32.8</v>
      </c>
      <c r="E17" s="6">
        <v>13.8</v>
      </c>
      <c r="F17" s="58">
        <v>156.8</v>
      </c>
      <c r="G17" s="58">
        <v>1136.231884057971</v>
      </c>
      <c r="L17" s="483"/>
    </row>
    <row r="18" spans="1:12" s="480" customFormat="1" ht="28.5">
      <c r="A18" s="43">
        <v>12</v>
      </c>
      <c r="B18" s="2" t="s">
        <v>8</v>
      </c>
      <c r="C18" s="3" t="s">
        <v>43</v>
      </c>
      <c r="D18" s="56">
        <v>2003</v>
      </c>
      <c r="E18" s="56">
        <v>2620</v>
      </c>
      <c r="F18" s="56">
        <v>3174</v>
      </c>
      <c r="G18" s="58">
        <v>121.14503816793894</v>
      </c>
      <c r="L18" s="483"/>
    </row>
    <row r="19" spans="1:7" s="480" customFormat="1" ht="14.25">
      <c r="A19" s="43">
        <v>13</v>
      </c>
      <c r="B19" s="9" t="s">
        <v>75</v>
      </c>
      <c r="C19" s="3" t="s">
        <v>40</v>
      </c>
      <c r="D19" s="57">
        <v>37153</v>
      </c>
      <c r="E19" s="57">
        <v>33180</v>
      </c>
      <c r="F19" s="57">
        <v>43948</v>
      </c>
      <c r="G19" s="58">
        <v>132.45328511151294</v>
      </c>
    </row>
    <row r="20" spans="1:7" s="480" customFormat="1" ht="14.25">
      <c r="A20" s="43"/>
      <c r="B20" s="12" t="s">
        <v>10</v>
      </c>
      <c r="C20" s="3"/>
      <c r="D20" s="6"/>
      <c r="E20" s="6"/>
      <c r="F20" s="6"/>
      <c r="G20" s="58"/>
    </row>
    <row r="21" spans="1:14" s="480" customFormat="1" ht="14.25">
      <c r="A21" s="43">
        <v>14</v>
      </c>
      <c r="B21" s="2" t="s">
        <v>11</v>
      </c>
      <c r="C21" s="3" t="s">
        <v>42</v>
      </c>
      <c r="D21" s="6">
        <v>2849.4</v>
      </c>
      <c r="E21" s="6">
        <v>2900</v>
      </c>
      <c r="F21" s="6">
        <v>3113.9</v>
      </c>
      <c r="G21" s="58">
        <v>107.37586206896552</v>
      </c>
      <c r="L21" s="483"/>
      <c r="N21" s="496"/>
    </row>
    <row r="22" spans="1:12" s="480" customFormat="1" ht="14.25">
      <c r="A22" s="43">
        <v>15</v>
      </c>
      <c r="B22" s="2" t="s">
        <v>60</v>
      </c>
      <c r="C22" s="3" t="s">
        <v>42</v>
      </c>
      <c r="D22" s="6">
        <v>20.7</v>
      </c>
      <c r="E22" s="6">
        <v>12</v>
      </c>
      <c r="F22" s="6">
        <v>144.3</v>
      </c>
      <c r="G22" s="58">
        <v>1202.5</v>
      </c>
      <c r="L22" s="483"/>
    </row>
    <row r="23" spans="1:12" s="480" customFormat="1" ht="28.5">
      <c r="A23" s="43">
        <v>16</v>
      </c>
      <c r="B23" s="2" t="s">
        <v>8</v>
      </c>
      <c r="C23" s="3" t="s">
        <v>43</v>
      </c>
      <c r="D23" s="6">
        <v>4870</v>
      </c>
      <c r="E23" s="6">
        <v>4932</v>
      </c>
      <c r="F23" s="6">
        <v>5189.8</v>
      </c>
      <c r="G23" s="58">
        <v>105.22708840227088</v>
      </c>
      <c r="H23" s="497"/>
      <c r="L23" s="483"/>
    </row>
    <row r="24" spans="1:12" s="480" customFormat="1" ht="14.25">
      <c r="A24" s="43">
        <v>17</v>
      </c>
      <c r="B24" s="9" t="s">
        <v>75</v>
      </c>
      <c r="C24" s="3" t="s">
        <v>40</v>
      </c>
      <c r="D24" s="6">
        <v>58867</v>
      </c>
      <c r="E24" s="6">
        <v>65000</v>
      </c>
      <c r="F24" s="6">
        <v>65396</v>
      </c>
      <c r="G24" s="58">
        <v>100.60923076923076</v>
      </c>
      <c r="L24" s="483"/>
    </row>
    <row r="25" spans="1:12" s="480" customFormat="1" ht="28.5">
      <c r="A25" s="43"/>
      <c r="B25" s="566" t="s">
        <v>220</v>
      </c>
      <c r="C25" s="14"/>
      <c r="D25" s="6"/>
      <c r="E25" s="6"/>
      <c r="F25" s="6"/>
      <c r="G25" s="58"/>
      <c r="L25" s="483"/>
    </row>
    <row r="26" spans="1:12" s="480" customFormat="1" ht="14.25">
      <c r="A26" s="43"/>
      <c r="B26" s="2" t="s">
        <v>11</v>
      </c>
      <c r="C26" s="3" t="s">
        <v>42</v>
      </c>
      <c r="D26" s="6">
        <v>351</v>
      </c>
      <c r="E26" s="6">
        <v>150</v>
      </c>
      <c r="F26" s="6">
        <v>153.2</v>
      </c>
      <c r="G26" s="58">
        <v>102.13333333333333</v>
      </c>
      <c r="L26" s="483"/>
    </row>
    <row r="27" spans="1:12" s="480" customFormat="1" ht="14.25">
      <c r="A27" s="43"/>
      <c r="B27" s="2" t="s">
        <v>60</v>
      </c>
      <c r="C27" s="3" t="s">
        <v>42</v>
      </c>
      <c r="D27" s="6">
        <v>0</v>
      </c>
      <c r="E27" s="6">
        <v>0</v>
      </c>
      <c r="F27" s="6">
        <v>0</v>
      </c>
      <c r="G27" s="58">
        <v>0</v>
      </c>
      <c r="L27" s="483"/>
    </row>
    <row r="28" spans="1:12" s="480" customFormat="1" ht="28.5">
      <c r="A28" s="43"/>
      <c r="B28" s="2" t="s">
        <v>8</v>
      </c>
      <c r="C28" s="3" t="s">
        <v>42</v>
      </c>
      <c r="D28" s="6">
        <v>58.5</v>
      </c>
      <c r="E28" s="6">
        <v>25</v>
      </c>
      <c r="F28" s="6">
        <v>25.5</v>
      </c>
      <c r="G28" s="58">
        <v>102</v>
      </c>
      <c r="L28" s="483"/>
    </row>
    <row r="29" spans="1:12" s="480" customFormat="1" ht="14.25">
      <c r="A29" s="43"/>
      <c r="B29" s="9" t="s">
        <v>75</v>
      </c>
      <c r="C29" s="3" t="s">
        <v>40</v>
      </c>
      <c r="D29" s="6">
        <v>30647</v>
      </c>
      <c r="E29" s="6">
        <v>30000</v>
      </c>
      <c r="F29" s="6">
        <v>30000</v>
      </c>
      <c r="G29" s="58">
        <v>100</v>
      </c>
      <c r="L29" s="483"/>
    </row>
    <row r="30" spans="1:12" s="480" customFormat="1" ht="14.25">
      <c r="A30" s="43"/>
      <c r="B30" s="13" t="s">
        <v>87</v>
      </c>
      <c r="C30" s="14"/>
      <c r="D30" s="6"/>
      <c r="E30" s="6"/>
      <c r="F30" s="6"/>
      <c r="G30" s="58"/>
      <c r="H30" s="567"/>
      <c r="I30" s="567"/>
      <c r="J30" s="567"/>
      <c r="K30" s="567"/>
      <c r="L30" s="109"/>
    </row>
    <row r="31" spans="1:12" s="480" customFormat="1" ht="14.25">
      <c r="A31" s="43">
        <v>18</v>
      </c>
      <c r="B31" s="59" t="s">
        <v>11</v>
      </c>
      <c r="C31" s="3" t="s">
        <v>42</v>
      </c>
      <c r="D31" s="6">
        <v>2.3</v>
      </c>
      <c r="E31" s="6">
        <v>1.7</v>
      </c>
      <c r="F31" s="6">
        <v>2</v>
      </c>
      <c r="G31" s="58">
        <v>117.64705882352942</v>
      </c>
      <c r="H31" s="567"/>
      <c r="I31" s="567"/>
      <c r="J31" s="567"/>
      <c r="K31" s="567"/>
      <c r="L31" s="109"/>
    </row>
    <row r="32" spans="1:12" s="480" customFormat="1" ht="14.25">
      <c r="A32" s="43">
        <v>19</v>
      </c>
      <c r="B32" s="59" t="s">
        <v>60</v>
      </c>
      <c r="C32" s="3" t="s">
        <v>42</v>
      </c>
      <c r="D32" s="6">
        <v>0</v>
      </c>
      <c r="E32" s="4">
        <v>0</v>
      </c>
      <c r="F32" s="6">
        <v>0</v>
      </c>
      <c r="G32" s="58">
        <v>0</v>
      </c>
      <c r="H32" s="567"/>
      <c r="I32" s="567"/>
      <c r="J32" s="567"/>
      <c r="K32" s="567"/>
      <c r="L32" s="109"/>
    </row>
    <row r="33" spans="1:12" s="480" customFormat="1" ht="28.5">
      <c r="A33" s="43">
        <v>20</v>
      </c>
      <c r="B33" s="59" t="s">
        <v>8</v>
      </c>
      <c r="C33" s="3" t="s">
        <v>43</v>
      </c>
      <c r="D33" s="211">
        <v>230</v>
      </c>
      <c r="E33" s="60">
        <v>213</v>
      </c>
      <c r="F33" s="211">
        <v>250</v>
      </c>
      <c r="G33" s="58">
        <v>117.37089201877934</v>
      </c>
      <c r="H33" s="567"/>
      <c r="I33" s="567"/>
      <c r="J33" s="567"/>
      <c r="K33" s="567"/>
      <c r="L33" s="109"/>
    </row>
    <row r="34" spans="1:12" s="480" customFormat="1" ht="14.25">
      <c r="A34" s="43">
        <v>21</v>
      </c>
      <c r="B34" s="61" t="s">
        <v>75</v>
      </c>
      <c r="C34" s="3" t="s">
        <v>40</v>
      </c>
      <c r="D34" s="62">
        <v>21161</v>
      </c>
      <c r="E34" s="4">
        <v>24499</v>
      </c>
      <c r="F34" s="62">
        <v>23125</v>
      </c>
      <c r="G34" s="58">
        <v>94.39160782072737</v>
      </c>
      <c r="H34" s="567"/>
      <c r="I34" s="567"/>
      <c r="J34" s="567"/>
      <c r="K34" s="567"/>
      <c r="L34" s="109"/>
    </row>
    <row r="35" spans="1:12" s="480" customFormat="1" ht="28.5">
      <c r="A35" s="43"/>
      <c r="B35" s="16" t="s">
        <v>61</v>
      </c>
      <c r="C35" s="14"/>
      <c r="D35" s="6"/>
      <c r="E35" s="6"/>
      <c r="F35" s="6"/>
      <c r="G35" s="58"/>
      <c r="L35" s="109"/>
    </row>
    <row r="36" spans="1:12" s="480" customFormat="1" ht="14.25">
      <c r="A36" s="43">
        <v>22</v>
      </c>
      <c r="B36" s="2" t="s">
        <v>11</v>
      </c>
      <c r="C36" s="3" t="s">
        <v>42</v>
      </c>
      <c r="D36" s="6">
        <v>244.8</v>
      </c>
      <c r="E36" s="6">
        <v>240</v>
      </c>
      <c r="F36" s="6">
        <v>365.1</v>
      </c>
      <c r="G36" s="58">
        <v>152.125</v>
      </c>
      <c r="L36" s="114"/>
    </row>
    <row r="37" spans="1:12" s="480" customFormat="1" ht="14.25">
      <c r="A37" s="43">
        <v>23</v>
      </c>
      <c r="B37" s="2" t="s">
        <v>60</v>
      </c>
      <c r="C37" s="3" t="s">
        <v>42</v>
      </c>
      <c r="D37" s="6">
        <v>0</v>
      </c>
      <c r="E37" s="6">
        <v>0</v>
      </c>
      <c r="F37" s="6">
        <v>11.4</v>
      </c>
      <c r="G37" s="58">
        <v>114</v>
      </c>
      <c r="L37" s="110"/>
    </row>
    <row r="38" spans="1:12" s="480" customFormat="1" ht="28.5">
      <c r="A38" s="43">
        <v>24</v>
      </c>
      <c r="B38" s="2" t="s">
        <v>8</v>
      </c>
      <c r="C38" s="3" t="s">
        <v>43</v>
      </c>
      <c r="D38" s="6">
        <v>294</v>
      </c>
      <c r="E38" s="27">
        <v>586</v>
      </c>
      <c r="F38" s="6">
        <v>879</v>
      </c>
      <c r="G38" s="58">
        <v>150</v>
      </c>
      <c r="L38" s="110"/>
    </row>
    <row r="39" spans="1:12" s="480" customFormat="1" ht="14.25">
      <c r="A39" s="43">
        <v>25</v>
      </c>
      <c r="B39" s="9" t="s">
        <v>75</v>
      </c>
      <c r="C39" s="3" t="s">
        <v>40</v>
      </c>
      <c r="D39" s="6">
        <v>19780</v>
      </c>
      <c r="E39" s="55">
        <v>19780</v>
      </c>
      <c r="F39" s="55">
        <v>21140</v>
      </c>
      <c r="G39" s="58">
        <v>106.87563195146612</v>
      </c>
      <c r="L39" s="109"/>
    </row>
    <row r="40" spans="1:12" s="480" customFormat="1" ht="28.5">
      <c r="A40" s="43"/>
      <c r="B40" s="12" t="s">
        <v>78</v>
      </c>
      <c r="C40" s="14"/>
      <c r="D40" s="6"/>
      <c r="E40" s="6"/>
      <c r="F40" s="6"/>
      <c r="G40" s="58"/>
      <c r="H40" s="567"/>
      <c r="I40" s="567"/>
      <c r="J40" s="567"/>
      <c r="K40" s="567"/>
      <c r="L40" s="109"/>
    </row>
    <row r="41" spans="1:12" s="480" customFormat="1" ht="14.25">
      <c r="A41" s="43">
        <v>26</v>
      </c>
      <c r="B41" s="2" t="s">
        <v>11</v>
      </c>
      <c r="C41" s="3" t="s">
        <v>42</v>
      </c>
      <c r="D41" s="6">
        <v>114.7</v>
      </c>
      <c r="E41" s="6">
        <v>130</v>
      </c>
      <c r="F41" s="6">
        <v>140.5</v>
      </c>
      <c r="G41" s="58">
        <v>108.07692307692307</v>
      </c>
      <c r="H41" s="567"/>
      <c r="I41" s="567"/>
      <c r="J41" s="567"/>
      <c r="K41" s="567"/>
      <c r="L41" s="109"/>
    </row>
    <row r="42" spans="1:12" s="480" customFormat="1" ht="14.25">
      <c r="A42" s="43">
        <v>27</v>
      </c>
      <c r="B42" s="2" t="s">
        <v>60</v>
      </c>
      <c r="C42" s="3" t="s">
        <v>42</v>
      </c>
      <c r="D42" s="6">
        <v>12.1</v>
      </c>
      <c r="E42" s="6">
        <v>1.8</v>
      </c>
      <c r="F42" s="6">
        <v>1.1</v>
      </c>
      <c r="G42" s="58">
        <v>61.111111111111114</v>
      </c>
      <c r="H42" s="567"/>
      <c r="I42" s="567"/>
      <c r="J42" s="567"/>
      <c r="K42" s="567"/>
      <c r="L42" s="109"/>
    </row>
    <row r="43" spans="1:12" s="480" customFormat="1" ht="28.5">
      <c r="A43" s="43">
        <v>28</v>
      </c>
      <c r="B43" s="2" t="s">
        <v>8</v>
      </c>
      <c r="C43" s="3" t="s">
        <v>43</v>
      </c>
      <c r="D43" s="56">
        <v>682</v>
      </c>
      <c r="E43" s="56">
        <v>783</v>
      </c>
      <c r="F43" s="56">
        <v>878</v>
      </c>
      <c r="G43" s="58">
        <v>112.13282247765007</v>
      </c>
      <c r="H43" s="567"/>
      <c r="I43" s="567"/>
      <c r="J43" s="567"/>
      <c r="K43" s="567"/>
      <c r="L43" s="109"/>
    </row>
    <row r="44" spans="1:7" s="480" customFormat="1" ht="14.25">
      <c r="A44" s="43">
        <v>29</v>
      </c>
      <c r="B44" s="9" t="s">
        <v>75</v>
      </c>
      <c r="C44" s="3" t="s">
        <v>40</v>
      </c>
      <c r="D44" s="55">
        <v>26500</v>
      </c>
      <c r="E44" s="55">
        <v>24500</v>
      </c>
      <c r="F44" s="55">
        <v>25808</v>
      </c>
      <c r="G44" s="58">
        <v>105.33877551020407</v>
      </c>
    </row>
    <row r="45" spans="1:7" s="480" customFormat="1" ht="15.75">
      <c r="A45" s="43"/>
      <c r="B45" s="18" t="s">
        <v>12</v>
      </c>
      <c r="C45" s="14"/>
      <c r="D45" s="6"/>
      <c r="E45" s="6"/>
      <c r="F45" s="6"/>
      <c r="G45" s="58"/>
    </row>
    <row r="46" spans="1:7" s="480" customFormat="1" ht="14.25">
      <c r="A46" s="43">
        <v>30</v>
      </c>
      <c r="B46" s="9" t="s">
        <v>136</v>
      </c>
      <c r="C46" s="3" t="s">
        <v>42</v>
      </c>
      <c r="D46" s="6">
        <v>619.3</v>
      </c>
      <c r="E46" s="6">
        <v>619.3</v>
      </c>
      <c r="F46" s="6">
        <v>692.4</v>
      </c>
      <c r="G46" s="58">
        <v>111.8036492814468</v>
      </c>
    </row>
    <row r="47" spans="1:7" s="480" customFormat="1" ht="14.25">
      <c r="A47" s="43">
        <v>31</v>
      </c>
      <c r="B47" s="2" t="s">
        <v>60</v>
      </c>
      <c r="C47" s="3" t="s">
        <v>42</v>
      </c>
      <c r="D47" s="6">
        <v>63.2</v>
      </c>
      <c r="E47" s="6">
        <v>30</v>
      </c>
      <c r="F47" s="6">
        <v>43.2</v>
      </c>
      <c r="G47" s="58">
        <v>144.00000000000003</v>
      </c>
    </row>
    <row r="48" spans="1:7" s="480" customFormat="1" ht="28.5">
      <c r="A48" s="43">
        <v>32</v>
      </c>
      <c r="B48" s="9" t="s">
        <v>8</v>
      </c>
      <c r="C48" s="3" t="s">
        <v>43</v>
      </c>
      <c r="D48" s="568">
        <v>172</v>
      </c>
      <c r="E48" s="56">
        <v>172</v>
      </c>
      <c r="F48" s="568">
        <v>192</v>
      </c>
      <c r="G48" s="58">
        <v>111.62790697674419</v>
      </c>
    </row>
    <row r="49" spans="1:7" s="480" customFormat="1" ht="14.25">
      <c r="A49" s="43">
        <v>33</v>
      </c>
      <c r="B49" s="9" t="s">
        <v>9</v>
      </c>
      <c r="C49" s="3" t="s">
        <v>44</v>
      </c>
      <c r="D49" s="416">
        <v>3600</v>
      </c>
      <c r="E49" s="416">
        <v>3600</v>
      </c>
      <c r="F49" s="416">
        <v>3600</v>
      </c>
      <c r="G49" s="58">
        <v>100</v>
      </c>
    </row>
    <row r="50" spans="1:7" s="480" customFormat="1" ht="14.25">
      <c r="A50" s="43">
        <v>34</v>
      </c>
      <c r="B50" s="9" t="s">
        <v>13</v>
      </c>
      <c r="C50" s="3" t="s">
        <v>40</v>
      </c>
      <c r="D50" s="6">
        <v>18300</v>
      </c>
      <c r="E50" s="6">
        <v>19188</v>
      </c>
      <c r="F50" s="6">
        <v>19200</v>
      </c>
      <c r="G50" s="58">
        <v>100.06253908692932</v>
      </c>
    </row>
    <row r="51" spans="1:7" s="480" customFormat="1" ht="15.75">
      <c r="A51" s="45"/>
      <c r="B51" s="19" t="s">
        <v>18</v>
      </c>
      <c r="C51" s="14"/>
      <c r="D51" s="6"/>
      <c r="E51" s="6"/>
      <c r="F51" s="6"/>
      <c r="G51" s="58"/>
    </row>
    <row r="52" spans="1:7" s="480" customFormat="1" ht="14.25">
      <c r="A52" s="45">
        <v>35</v>
      </c>
      <c r="B52" s="2" t="s">
        <v>19</v>
      </c>
      <c r="C52" s="3" t="s">
        <v>44</v>
      </c>
      <c r="D52" s="6">
        <v>658</v>
      </c>
      <c r="E52" s="6">
        <v>1000</v>
      </c>
      <c r="F52" s="6">
        <v>1027</v>
      </c>
      <c r="G52" s="58">
        <v>102.69999999999999</v>
      </c>
    </row>
    <row r="53" spans="1:12" s="480" customFormat="1" ht="14.25">
      <c r="A53" s="45">
        <v>36</v>
      </c>
      <c r="B53" s="2" t="s">
        <v>20</v>
      </c>
      <c r="C53" s="3" t="s">
        <v>39</v>
      </c>
      <c r="D53" s="58">
        <v>0.7</v>
      </c>
      <c r="E53" s="6">
        <v>1.7</v>
      </c>
      <c r="F53" s="212">
        <v>1.8</v>
      </c>
      <c r="G53" s="58">
        <v>105.88235294117648</v>
      </c>
      <c r="L53" s="483"/>
    </row>
    <row r="54" spans="1:12" s="480" customFormat="1" ht="14.25">
      <c r="A54" s="45">
        <v>37</v>
      </c>
      <c r="B54" s="2" t="s">
        <v>9</v>
      </c>
      <c r="C54" s="3" t="s">
        <v>44</v>
      </c>
      <c r="D54" s="58">
        <v>21</v>
      </c>
      <c r="E54" s="6">
        <v>21</v>
      </c>
      <c r="F54" s="58">
        <v>21</v>
      </c>
      <c r="G54" s="58">
        <v>100</v>
      </c>
      <c r="L54" s="483"/>
    </row>
    <row r="55" spans="1:12" s="480" customFormat="1" ht="14.25">
      <c r="A55" s="45">
        <v>38</v>
      </c>
      <c r="B55" s="2" t="s">
        <v>60</v>
      </c>
      <c r="C55" s="3" t="s">
        <v>39</v>
      </c>
      <c r="D55" s="58">
        <v>0.7</v>
      </c>
      <c r="E55" s="58">
        <v>0.5</v>
      </c>
      <c r="F55" s="58">
        <v>0.99</v>
      </c>
      <c r="G55" s="58">
        <v>198</v>
      </c>
      <c r="L55" s="483"/>
    </row>
    <row r="56" spans="1:12" s="480" customFormat="1" ht="14.25">
      <c r="A56" s="45">
        <v>39</v>
      </c>
      <c r="B56" s="9" t="s">
        <v>75</v>
      </c>
      <c r="C56" s="3" t="s">
        <v>40</v>
      </c>
      <c r="D56" s="6">
        <v>18925</v>
      </c>
      <c r="E56" s="6">
        <v>19188</v>
      </c>
      <c r="F56" s="6">
        <v>19188</v>
      </c>
      <c r="G56" s="58">
        <v>100</v>
      </c>
      <c r="L56" s="483"/>
    </row>
    <row r="57" spans="1:12" s="480" customFormat="1" ht="30.75">
      <c r="A57" s="34"/>
      <c r="B57" s="18" t="s">
        <v>21</v>
      </c>
      <c r="C57" s="3"/>
      <c r="D57" s="80"/>
      <c r="E57" s="80"/>
      <c r="F57" s="80"/>
      <c r="G57" s="58"/>
      <c r="L57" s="483"/>
    </row>
    <row r="58" spans="1:12" s="480" customFormat="1" ht="14.25">
      <c r="A58" s="34">
        <v>40</v>
      </c>
      <c r="B58" s="2" t="s">
        <v>22</v>
      </c>
      <c r="C58" s="3" t="s">
        <v>42</v>
      </c>
      <c r="D58" s="6">
        <v>932.5</v>
      </c>
      <c r="E58" s="6">
        <v>994</v>
      </c>
      <c r="F58" s="6">
        <v>1103.4</v>
      </c>
      <c r="G58" s="58">
        <v>111.00603621730383</v>
      </c>
      <c r="L58" s="483"/>
    </row>
    <row r="59" spans="1:12" s="480" customFormat="1" ht="14.25">
      <c r="A59" s="45">
        <v>41</v>
      </c>
      <c r="B59" s="2" t="s">
        <v>23</v>
      </c>
      <c r="C59" s="3" t="s">
        <v>42</v>
      </c>
      <c r="D59" s="6">
        <v>235.6</v>
      </c>
      <c r="E59" s="6">
        <v>251.8</v>
      </c>
      <c r="F59" s="6">
        <v>257.1</v>
      </c>
      <c r="G59" s="58">
        <v>102.10484511517078</v>
      </c>
      <c r="L59" s="483"/>
    </row>
    <row r="60" spans="1:7" s="480" customFormat="1" ht="14.25">
      <c r="A60" s="45">
        <v>42</v>
      </c>
      <c r="B60" s="2" t="s">
        <v>24</v>
      </c>
      <c r="C60" s="3" t="s">
        <v>42</v>
      </c>
      <c r="D60" s="6">
        <v>24.6</v>
      </c>
      <c r="E60" s="6">
        <v>31.5</v>
      </c>
      <c r="F60" s="6">
        <v>34.8</v>
      </c>
      <c r="G60" s="58">
        <v>110.47619047619047</v>
      </c>
    </row>
    <row r="61" spans="1:12" s="480" customFormat="1" ht="14.25">
      <c r="A61" s="45">
        <v>43</v>
      </c>
      <c r="B61" s="2" t="s">
        <v>9</v>
      </c>
      <c r="C61" s="3" t="s">
        <v>44</v>
      </c>
      <c r="D61" s="6">
        <v>1170</v>
      </c>
      <c r="E61" s="20">
        <v>1170</v>
      </c>
      <c r="F61" s="6">
        <v>1170</v>
      </c>
      <c r="G61" s="58">
        <v>100</v>
      </c>
      <c r="L61" s="514"/>
    </row>
    <row r="62" spans="1:7" s="480" customFormat="1" ht="14.25">
      <c r="A62" s="45">
        <v>44</v>
      </c>
      <c r="B62" s="2" t="s">
        <v>16</v>
      </c>
      <c r="C62" s="3" t="s">
        <v>40</v>
      </c>
      <c r="D62" s="6">
        <v>18200</v>
      </c>
      <c r="E62" s="20">
        <v>19188</v>
      </c>
      <c r="F62" s="6">
        <v>19188</v>
      </c>
      <c r="G62" s="58">
        <v>100</v>
      </c>
    </row>
    <row r="63" spans="1:7" s="480" customFormat="1" ht="15.75">
      <c r="A63" s="45"/>
      <c r="B63" s="21" t="s">
        <v>25</v>
      </c>
      <c r="C63" s="14"/>
      <c r="D63" s="6"/>
      <c r="E63" s="6"/>
      <c r="F63" s="6"/>
      <c r="G63" s="58"/>
    </row>
    <row r="64" spans="1:12" s="480" customFormat="1" ht="57">
      <c r="A64" s="45">
        <v>45</v>
      </c>
      <c r="B64" s="9" t="s">
        <v>86</v>
      </c>
      <c r="C64" s="3" t="s">
        <v>42</v>
      </c>
      <c r="D64" s="4">
        <v>1022.1</v>
      </c>
      <c r="E64" s="4">
        <v>1524</v>
      </c>
      <c r="F64" s="4">
        <v>1532.8</v>
      </c>
      <c r="G64" s="569">
        <v>100.5774278215223</v>
      </c>
      <c r="L64" s="516"/>
    </row>
    <row r="65" spans="1:7" s="480" customFormat="1" ht="14.25">
      <c r="A65" s="45">
        <v>46</v>
      </c>
      <c r="B65" s="9" t="s">
        <v>26</v>
      </c>
      <c r="C65" s="3" t="s">
        <v>50</v>
      </c>
      <c r="D65" s="20">
        <v>60</v>
      </c>
      <c r="E65" s="20">
        <v>56</v>
      </c>
      <c r="F65" s="20">
        <v>58</v>
      </c>
      <c r="G65" s="58">
        <v>103.57142857142858</v>
      </c>
    </row>
    <row r="66" spans="1:7" s="480" customFormat="1" ht="85.5">
      <c r="A66" s="45">
        <v>47</v>
      </c>
      <c r="B66" s="9" t="s">
        <v>89</v>
      </c>
      <c r="C66" s="3" t="s">
        <v>38</v>
      </c>
      <c r="D66" s="6">
        <v>15</v>
      </c>
      <c r="E66" s="6">
        <v>15</v>
      </c>
      <c r="F66" s="6">
        <v>15</v>
      </c>
      <c r="G66" s="58">
        <v>100</v>
      </c>
    </row>
    <row r="67" spans="1:7" s="480" customFormat="1" ht="28.5">
      <c r="A67" s="45">
        <v>48</v>
      </c>
      <c r="B67" s="9" t="s">
        <v>58</v>
      </c>
      <c r="C67" s="3" t="s">
        <v>44</v>
      </c>
      <c r="D67" s="20">
        <v>452</v>
      </c>
      <c r="E67" s="20">
        <v>452</v>
      </c>
      <c r="F67" s="20">
        <v>452</v>
      </c>
      <c r="G67" s="58">
        <v>100</v>
      </c>
    </row>
    <row r="68" spans="1:7" s="480" customFormat="1" ht="14.25">
      <c r="A68" s="45">
        <v>49</v>
      </c>
      <c r="B68" s="9" t="s">
        <v>16</v>
      </c>
      <c r="C68" s="3" t="s">
        <v>40</v>
      </c>
      <c r="D68" s="6">
        <v>18200</v>
      </c>
      <c r="E68" s="6">
        <v>19188</v>
      </c>
      <c r="F68" s="6">
        <v>19188</v>
      </c>
      <c r="G68" s="58">
        <v>100</v>
      </c>
    </row>
    <row r="69" spans="1:7" s="480" customFormat="1" ht="30.75">
      <c r="A69" s="45"/>
      <c r="B69" s="21" t="s">
        <v>33</v>
      </c>
      <c r="C69" s="14"/>
      <c r="D69" s="6"/>
      <c r="E69" s="6"/>
      <c r="F69" s="6"/>
      <c r="G69" s="58"/>
    </row>
    <row r="70" spans="1:15" s="480" customFormat="1" ht="42.75">
      <c r="A70" s="45">
        <v>50</v>
      </c>
      <c r="B70" s="2" t="s">
        <v>79</v>
      </c>
      <c r="C70" s="3" t="s">
        <v>49</v>
      </c>
      <c r="D70" s="6">
        <v>6208.5</v>
      </c>
      <c r="E70" s="6">
        <v>5548.6</v>
      </c>
      <c r="F70" s="6">
        <v>7032.1</v>
      </c>
      <c r="G70" s="58">
        <v>126.73647406553003</v>
      </c>
      <c r="L70" s="517"/>
      <c r="M70" s="517"/>
      <c r="N70" s="517"/>
      <c r="O70" s="518"/>
    </row>
    <row r="71" spans="1:15" s="480" customFormat="1" ht="14.25">
      <c r="A71" s="45" t="s">
        <v>189</v>
      </c>
      <c r="B71" s="2" t="s">
        <v>202</v>
      </c>
      <c r="C71" s="3" t="s">
        <v>49</v>
      </c>
      <c r="D71" s="80">
        <v>2797.4</v>
      </c>
      <c r="E71" s="65">
        <v>1700</v>
      </c>
      <c r="F71" s="80">
        <v>3036.8</v>
      </c>
      <c r="G71" s="58">
        <v>178.63529411764708</v>
      </c>
      <c r="L71" s="517"/>
      <c r="M71" s="517"/>
      <c r="N71" s="517"/>
      <c r="O71" s="518"/>
    </row>
    <row r="72" spans="1:15" s="480" customFormat="1" ht="14.25">
      <c r="A72" s="45">
        <v>51</v>
      </c>
      <c r="B72" s="2" t="s">
        <v>90</v>
      </c>
      <c r="C72" s="3" t="s">
        <v>50</v>
      </c>
      <c r="D72" s="80">
        <v>111</v>
      </c>
      <c r="E72" s="65">
        <v>120</v>
      </c>
      <c r="F72" s="80">
        <v>58</v>
      </c>
      <c r="G72" s="58">
        <v>48.333333333333336</v>
      </c>
      <c r="L72" s="517"/>
      <c r="M72" s="517"/>
      <c r="N72" s="517"/>
      <c r="O72" s="518"/>
    </row>
    <row r="73" spans="1:15" s="480" customFormat="1" ht="57">
      <c r="A73" s="45">
        <v>52</v>
      </c>
      <c r="B73" s="2" t="s">
        <v>94</v>
      </c>
      <c r="C73" s="3" t="s">
        <v>38</v>
      </c>
      <c r="D73" s="80">
        <v>40.7</v>
      </c>
      <c r="E73" s="158">
        <v>40.7</v>
      </c>
      <c r="F73" s="80">
        <v>0</v>
      </c>
      <c r="G73" s="58">
        <v>0</v>
      </c>
      <c r="L73" s="517"/>
      <c r="M73" s="517"/>
      <c r="N73" s="517"/>
      <c r="O73" s="518"/>
    </row>
    <row r="74" spans="1:15" s="480" customFormat="1" ht="57">
      <c r="A74" s="45">
        <v>53</v>
      </c>
      <c r="B74" s="2" t="s">
        <v>93</v>
      </c>
      <c r="C74" s="3" t="s">
        <v>38</v>
      </c>
      <c r="D74" s="80">
        <v>96.8</v>
      </c>
      <c r="E74" s="158">
        <v>97.2</v>
      </c>
      <c r="F74" s="80">
        <v>97.4</v>
      </c>
      <c r="G74" s="58">
        <v>100.20576131687243</v>
      </c>
      <c r="L74" s="517"/>
      <c r="M74" s="517"/>
      <c r="N74" s="517"/>
      <c r="O74" s="518"/>
    </row>
    <row r="75" spans="1:15" s="480" customFormat="1" ht="76.5">
      <c r="A75" s="45">
        <v>54</v>
      </c>
      <c r="B75" s="2" t="s">
        <v>91</v>
      </c>
      <c r="C75" s="64" t="s">
        <v>92</v>
      </c>
      <c r="D75" s="6">
        <v>76</v>
      </c>
      <c r="E75" s="6">
        <v>108.1</v>
      </c>
      <c r="F75" s="6">
        <v>52.3</v>
      </c>
      <c r="G75" s="58">
        <v>48.38112858464385</v>
      </c>
      <c r="L75" s="517"/>
      <c r="M75" s="517"/>
      <c r="N75" s="517"/>
      <c r="O75" s="518"/>
    </row>
    <row r="76" spans="1:7" s="480" customFormat="1" ht="15.75">
      <c r="A76" s="34"/>
      <c r="B76" s="8" t="s">
        <v>69</v>
      </c>
      <c r="C76" s="3"/>
      <c r="D76" s="80"/>
      <c r="E76" s="80"/>
      <c r="F76" s="80"/>
      <c r="G76" s="58"/>
    </row>
    <row r="77" spans="1:7" s="480" customFormat="1" ht="46.5">
      <c r="A77" s="34">
        <v>55</v>
      </c>
      <c r="B77" s="35" t="s">
        <v>95</v>
      </c>
      <c r="C77" s="3" t="s">
        <v>44</v>
      </c>
      <c r="D77" s="6">
        <v>5</v>
      </c>
      <c r="E77" s="6">
        <v>3</v>
      </c>
      <c r="F77" s="6">
        <v>2</v>
      </c>
      <c r="G77" s="58">
        <v>66.66666666666666</v>
      </c>
    </row>
    <row r="78" spans="1:7" s="480" customFormat="1" ht="109.5">
      <c r="A78" s="34">
        <v>56</v>
      </c>
      <c r="B78" s="35" t="s">
        <v>97</v>
      </c>
      <c r="C78" s="28" t="s">
        <v>38</v>
      </c>
      <c r="D78" s="6">
        <v>0.51</v>
      </c>
      <c r="E78" s="6">
        <v>2.2</v>
      </c>
      <c r="F78" s="6">
        <v>1.5</v>
      </c>
      <c r="G78" s="58">
        <v>68.18181818181817</v>
      </c>
    </row>
    <row r="79" spans="1:7" s="480" customFormat="1" ht="62.25">
      <c r="A79" s="34">
        <v>57</v>
      </c>
      <c r="B79" s="35" t="s">
        <v>96</v>
      </c>
      <c r="C79" s="28" t="s">
        <v>38</v>
      </c>
      <c r="D79" s="6">
        <v>7.5</v>
      </c>
      <c r="E79" s="6">
        <v>17</v>
      </c>
      <c r="F79" s="6">
        <v>17</v>
      </c>
      <c r="G79" s="58">
        <v>100</v>
      </c>
    </row>
    <row r="80" spans="1:7" s="480" customFormat="1" ht="93.75">
      <c r="A80" s="34">
        <v>58</v>
      </c>
      <c r="B80" s="35" t="s">
        <v>70</v>
      </c>
      <c r="C80" s="28" t="s">
        <v>98</v>
      </c>
      <c r="D80" s="6">
        <v>146</v>
      </c>
      <c r="E80" s="127">
        <v>165</v>
      </c>
      <c r="F80" s="6">
        <v>163</v>
      </c>
      <c r="G80" s="58">
        <v>98.7878787878788</v>
      </c>
    </row>
    <row r="81" spans="1:7" s="480" customFormat="1" ht="78">
      <c r="A81" s="34">
        <v>59</v>
      </c>
      <c r="B81" s="35" t="s">
        <v>99</v>
      </c>
      <c r="C81" s="28" t="s">
        <v>38</v>
      </c>
      <c r="D81" s="6">
        <v>15</v>
      </c>
      <c r="E81" s="6">
        <v>20</v>
      </c>
      <c r="F81" s="6">
        <v>20</v>
      </c>
      <c r="G81" s="58">
        <v>100</v>
      </c>
    </row>
    <row r="82" spans="1:7" s="480" customFormat="1" ht="83.25" customHeight="1">
      <c r="A82" s="34">
        <v>60</v>
      </c>
      <c r="B82" s="35" t="s">
        <v>100</v>
      </c>
      <c r="C82" s="28" t="s">
        <v>38</v>
      </c>
      <c r="D82" s="6">
        <v>0</v>
      </c>
      <c r="E82" s="6">
        <v>2</v>
      </c>
      <c r="F82" s="6">
        <v>0</v>
      </c>
      <c r="G82" s="58">
        <v>0</v>
      </c>
    </row>
    <row r="83" spans="1:12" s="480" customFormat="1" ht="65.25" customHeight="1">
      <c r="A83" s="34">
        <v>61</v>
      </c>
      <c r="B83" s="35" t="s">
        <v>101</v>
      </c>
      <c r="C83" s="28" t="s">
        <v>38</v>
      </c>
      <c r="D83" s="6">
        <v>0</v>
      </c>
      <c r="E83" s="6">
        <v>30.5</v>
      </c>
      <c r="F83" s="6">
        <v>34.23</v>
      </c>
      <c r="G83" s="58">
        <v>112.22950819672131</v>
      </c>
      <c r="L83" s="522"/>
    </row>
    <row r="84" spans="1:7" s="480" customFormat="1" ht="15.75">
      <c r="A84" s="45"/>
      <c r="B84" s="18" t="s">
        <v>57</v>
      </c>
      <c r="C84" s="3"/>
      <c r="D84" s="15"/>
      <c r="E84" s="15"/>
      <c r="F84" s="15"/>
      <c r="G84" s="58" t="s">
        <v>135</v>
      </c>
    </row>
    <row r="85" spans="1:7" s="480" customFormat="1" ht="14.25">
      <c r="A85" s="45">
        <v>62</v>
      </c>
      <c r="B85" s="2" t="s">
        <v>23</v>
      </c>
      <c r="C85" s="3" t="s">
        <v>43</v>
      </c>
      <c r="D85" s="6">
        <v>333</v>
      </c>
      <c r="E85" s="6">
        <v>1170</v>
      </c>
      <c r="F85" s="6">
        <v>917.4</v>
      </c>
      <c r="G85" s="58">
        <v>78.41025641025641</v>
      </c>
    </row>
    <row r="86" spans="1:7" s="480" customFormat="1" ht="15.75">
      <c r="A86" s="45">
        <v>63</v>
      </c>
      <c r="B86" s="2" t="s">
        <v>9</v>
      </c>
      <c r="C86" s="3" t="s">
        <v>44</v>
      </c>
      <c r="D86" s="6">
        <v>162</v>
      </c>
      <c r="E86" s="127">
        <v>195</v>
      </c>
      <c r="F86" s="6">
        <v>195</v>
      </c>
      <c r="G86" s="58">
        <v>100</v>
      </c>
    </row>
    <row r="87" spans="1:12" s="480" customFormat="1" ht="15.75">
      <c r="A87" s="45">
        <v>64</v>
      </c>
      <c r="B87" s="2" t="s">
        <v>16</v>
      </c>
      <c r="C87" s="3" t="s">
        <v>40</v>
      </c>
      <c r="D87" s="6">
        <v>22965</v>
      </c>
      <c r="E87" s="127">
        <v>27397</v>
      </c>
      <c r="F87" s="6">
        <v>27397</v>
      </c>
      <c r="G87" s="58">
        <v>100</v>
      </c>
      <c r="H87" s="101">
        <v>11585</v>
      </c>
      <c r="L87" s="483"/>
    </row>
    <row r="88" spans="1:12" s="480" customFormat="1" ht="28.5">
      <c r="A88" s="45">
        <v>65</v>
      </c>
      <c r="B88" s="69" t="s">
        <v>137</v>
      </c>
      <c r="C88" s="438" t="s">
        <v>138</v>
      </c>
      <c r="D88" s="6">
        <v>94.5</v>
      </c>
      <c r="E88" s="127">
        <v>94.5</v>
      </c>
      <c r="F88" s="6">
        <v>94.5</v>
      </c>
      <c r="G88" s="58">
        <v>100</v>
      </c>
      <c r="H88" s="517"/>
      <c r="L88" s="483"/>
    </row>
    <row r="89" spans="1:12" s="480" customFormat="1" ht="15.75">
      <c r="A89" s="45">
        <v>66</v>
      </c>
      <c r="B89" s="69" t="s">
        <v>139</v>
      </c>
      <c r="C89" s="452"/>
      <c r="D89" s="6">
        <v>100</v>
      </c>
      <c r="E89" s="127">
        <v>100</v>
      </c>
      <c r="F89" s="6">
        <v>100</v>
      </c>
      <c r="G89" s="58">
        <v>100</v>
      </c>
      <c r="H89" s="517"/>
      <c r="L89" s="483"/>
    </row>
    <row r="90" spans="1:7" s="480" customFormat="1" ht="71.25">
      <c r="A90" s="45">
        <v>67</v>
      </c>
      <c r="B90" s="66" t="s">
        <v>81</v>
      </c>
      <c r="C90" s="14" t="s">
        <v>38</v>
      </c>
      <c r="D90" s="6">
        <v>76.3</v>
      </c>
      <c r="E90" s="6">
        <v>183.3</v>
      </c>
      <c r="F90" s="6">
        <v>146.6</v>
      </c>
      <c r="G90" s="58">
        <v>79.97817785051828</v>
      </c>
    </row>
    <row r="91" spans="1:7" s="480" customFormat="1" ht="15.75">
      <c r="A91" s="45"/>
      <c r="B91" s="21" t="s">
        <v>56</v>
      </c>
      <c r="C91" s="14"/>
      <c r="D91" s="6"/>
      <c r="E91" s="127"/>
      <c r="F91" s="6"/>
      <c r="G91" s="58"/>
    </row>
    <row r="92" spans="1:7" s="480" customFormat="1" ht="42.75">
      <c r="A92" s="45">
        <v>68</v>
      </c>
      <c r="B92" s="9" t="s">
        <v>102</v>
      </c>
      <c r="C92" s="67" t="s">
        <v>38</v>
      </c>
      <c r="D92" s="20">
        <v>75</v>
      </c>
      <c r="E92" s="20">
        <v>70</v>
      </c>
      <c r="F92" s="20">
        <v>71.4</v>
      </c>
      <c r="G92" s="58">
        <v>102</v>
      </c>
    </row>
    <row r="93" spans="1:7" s="480" customFormat="1" ht="52.5" customHeight="1">
      <c r="A93" s="45">
        <v>69</v>
      </c>
      <c r="B93" s="35" t="s">
        <v>103</v>
      </c>
      <c r="C93" s="28" t="s">
        <v>38</v>
      </c>
      <c r="D93" s="20">
        <v>62</v>
      </c>
      <c r="E93" s="20">
        <v>75.7</v>
      </c>
      <c r="F93" s="20">
        <v>78.8</v>
      </c>
      <c r="G93" s="58">
        <v>104.09511228533685</v>
      </c>
    </row>
    <row r="94" spans="1:12" s="480" customFormat="1" ht="57">
      <c r="A94" s="45">
        <v>70</v>
      </c>
      <c r="B94" s="9" t="s">
        <v>71</v>
      </c>
      <c r="C94" s="67" t="s">
        <v>38</v>
      </c>
      <c r="D94" s="6">
        <v>0</v>
      </c>
      <c r="E94" s="6">
        <v>94</v>
      </c>
      <c r="F94" s="103">
        <v>91.8</v>
      </c>
      <c r="G94" s="58">
        <v>97.65957446808511</v>
      </c>
      <c r="L94" s="109"/>
    </row>
    <row r="95" spans="1:7" s="480" customFormat="1" ht="42.75">
      <c r="A95" s="45">
        <v>71</v>
      </c>
      <c r="B95" s="2" t="s">
        <v>80</v>
      </c>
      <c r="C95" s="3" t="s">
        <v>40</v>
      </c>
      <c r="D95" s="6">
        <v>30264</v>
      </c>
      <c r="E95" s="6">
        <v>29500</v>
      </c>
      <c r="F95" s="6">
        <v>37888</v>
      </c>
      <c r="G95" s="58">
        <v>128.43389830508474</v>
      </c>
    </row>
    <row r="96" spans="1:7" s="480" customFormat="1" ht="15.75">
      <c r="A96" s="45"/>
      <c r="B96" s="18" t="s">
        <v>29</v>
      </c>
      <c r="C96" s="3"/>
      <c r="D96" s="6"/>
      <c r="E96" s="6"/>
      <c r="F96" s="6"/>
      <c r="G96" s="58"/>
    </row>
    <row r="97" spans="1:7" s="480" customFormat="1" ht="28.5">
      <c r="A97" s="45">
        <v>72</v>
      </c>
      <c r="B97" s="2" t="s">
        <v>55</v>
      </c>
      <c r="C97" s="425" t="s">
        <v>44</v>
      </c>
      <c r="D97" s="6">
        <v>0</v>
      </c>
      <c r="E97" s="6">
        <v>0</v>
      </c>
      <c r="F97" s="6">
        <v>22</v>
      </c>
      <c r="G97" s="58">
        <v>122</v>
      </c>
    </row>
    <row r="98" spans="1:7" s="480" customFormat="1" ht="28.5">
      <c r="A98" s="45">
        <v>73</v>
      </c>
      <c r="B98" s="2" t="s">
        <v>30</v>
      </c>
      <c r="C98" s="440"/>
      <c r="D98" s="6">
        <v>0</v>
      </c>
      <c r="E98" s="6">
        <v>0</v>
      </c>
      <c r="F98" s="6">
        <v>0</v>
      </c>
      <c r="G98" s="58">
        <v>0</v>
      </c>
    </row>
    <row r="99" spans="1:7" s="480" customFormat="1" ht="45.75" customHeight="1" thickBot="1">
      <c r="A99" s="45">
        <v>74</v>
      </c>
      <c r="B99" s="35" t="s">
        <v>104</v>
      </c>
      <c r="C99" s="441"/>
      <c r="D99" s="6">
        <v>161.4</v>
      </c>
      <c r="E99" s="6">
        <v>200</v>
      </c>
      <c r="F99" s="6">
        <v>208.4</v>
      </c>
      <c r="G99" s="58">
        <v>104.2</v>
      </c>
    </row>
    <row r="100" spans="1:7" s="480" customFormat="1" ht="51" customHeight="1">
      <c r="A100" s="45">
        <v>75</v>
      </c>
      <c r="B100" s="35" t="s">
        <v>140</v>
      </c>
      <c r="C100" s="219"/>
      <c r="D100" s="218">
        <v>67.4</v>
      </c>
      <c r="E100" s="20">
        <v>68</v>
      </c>
      <c r="F100" s="20">
        <v>68.9</v>
      </c>
      <c r="G100" s="58">
        <v>101.32352941176472</v>
      </c>
    </row>
    <row r="101" spans="1:8" s="480" customFormat="1" ht="14.25">
      <c r="A101" s="45">
        <v>76</v>
      </c>
      <c r="B101" s="9" t="s">
        <v>75</v>
      </c>
      <c r="C101" s="3" t="s">
        <v>40</v>
      </c>
      <c r="D101" s="20">
        <v>36285</v>
      </c>
      <c r="E101" s="20">
        <v>35097</v>
      </c>
      <c r="F101" s="20">
        <v>37241.3</v>
      </c>
      <c r="G101" s="58">
        <v>106.10963900048438</v>
      </c>
      <c r="H101" s="95">
        <v>24680</v>
      </c>
    </row>
    <row r="102" spans="1:7" s="480" customFormat="1" ht="15.75">
      <c r="A102" s="45"/>
      <c r="B102" s="18" t="s">
        <v>31</v>
      </c>
      <c r="C102" s="14"/>
      <c r="D102" s="6"/>
      <c r="E102" s="6"/>
      <c r="F102" s="6"/>
      <c r="G102" s="58"/>
    </row>
    <row r="103" spans="1:12" s="480" customFormat="1" ht="42.75">
      <c r="A103" s="45">
        <v>77</v>
      </c>
      <c r="B103" s="68" t="s">
        <v>76</v>
      </c>
      <c r="C103" s="3" t="s">
        <v>38</v>
      </c>
      <c r="D103" s="27">
        <v>35</v>
      </c>
      <c r="E103" s="27">
        <v>45</v>
      </c>
      <c r="F103" s="27">
        <v>44.9</v>
      </c>
      <c r="G103" s="58">
        <v>99.77777777777777</v>
      </c>
      <c r="L103" s="534"/>
    </row>
    <row r="104" spans="1:12" s="480" customFormat="1" ht="71.25">
      <c r="A104" s="45">
        <v>78</v>
      </c>
      <c r="B104" s="68" t="s">
        <v>141</v>
      </c>
      <c r="C104" s="3" t="s">
        <v>38</v>
      </c>
      <c r="D104" s="27">
        <v>10.5</v>
      </c>
      <c r="E104" s="27">
        <v>80</v>
      </c>
      <c r="F104" s="27">
        <v>79.5</v>
      </c>
      <c r="G104" s="58">
        <v>99.375</v>
      </c>
      <c r="L104" s="534"/>
    </row>
    <row r="105" spans="1:12" s="480" customFormat="1" ht="15.75">
      <c r="A105" s="45" t="s">
        <v>203</v>
      </c>
      <c r="B105" s="68" t="s">
        <v>142</v>
      </c>
      <c r="C105" s="3" t="s">
        <v>38</v>
      </c>
      <c r="D105" s="27">
        <v>20</v>
      </c>
      <c r="E105" s="55">
        <v>65</v>
      </c>
      <c r="F105" s="27">
        <v>65</v>
      </c>
      <c r="G105" s="58">
        <v>100</v>
      </c>
      <c r="L105" s="534"/>
    </row>
    <row r="106" spans="1:12" s="480" customFormat="1" ht="15.75">
      <c r="A106" s="45">
        <v>79</v>
      </c>
      <c r="B106" s="68" t="s">
        <v>143</v>
      </c>
      <c r="C106" s="3" t="s">
        <v>46</v>
      </c>
      <c r="D106" s="27">
        <v>43.5</v>
      </c>
      <c r="E106" s="27">
        <v>54</v>
      </c>
      <c r="F106" s="27">
        <v>53.3</v>
      </c>
      <c r="G106" s="58">
        <v>98.7037037037037</v>
      </c>
      <c r="L106" s="534"/>
    </row>
    <row r="107" spans="1:12" s="480" customFormat="1" ht="28.5">
      <c r="A107" s="45">
        <v>80</v>
      </c>
      <c r="B107" s="68" t="s">
        <v>144</v>
      </c>
      <c r="C107" s="3" t="s">
        <v>46</v>
      </c>
      <c r="D107" s="27">
        <v>36.7</v>
      </c>
      <c r="E107" s="27">
        <v>0</v>
      </c>
      <c r="F107" s="27">
        <v>0</v>
      </c>
      <c r="G107" s="58">
        <v>0</v>
      </c>
      <c r="L107" s="534"/>
    </row>
    <row r="108" spans="1:12" s="480" customFormat="1" ht="15.75">
      <c r="A108" s="45">
        <v>81</v>
      </c>
      <c r="B108" s="2" t="s">
        <v>23</v>
      </c>
      <c r="C108" s="3" t="s">
        <v>43</v>
      </c>
      <c r="D108" s="27">
        <v>0</v>
      </c>
      <c r="E108" s="27">
        <v>0</v>
      </c>
      <c r="F108" s="27">
        <v>0</v>
      </c>
      <c r="G108" s="58">
        <v>0</v>
      </c>
      <c r="L108" s="534"/>
    </row>
    <row r="109" spans="1:12" s="480" customFormat="1" ht="15.75">
      <c r="A109" s="45">
        <v>80</v>
      </c>
      <c r="B109" s="2" t="s">
        <v>9</v>
      </c>
      <c r="C109" s="3" t="s">
        <v>44</v>
      </c>
      <c r="D109" s="27">
        <v>73</v>
      </c>
      <c r="E109" s="4">
        <v>73</v>
      </c>
      <c r="F109" s="27">
        <v>68</v>
      </c>
      <c r="G109" s="58">
        <v>93.15068493150685</v>
      </c>
      <c r="L109" s="534"/>
    </row>
    <row r="110" spans="1:7" s="480" customFormat="1" ht="14.25">
      <c r="A110" s="45">
        <v>81</v>
      </c>
      <c r="B110" s="69" t="s">
        <v>16</v>
      </c>
      <c r="C110" s="14" t="s">
        <v>40</v>
      </c>
      <c r="D110" s="6">
        <v>18200</v>
      </c>
      <c r="E110" s="6">
        <v>19188</v>
      </c>
      <c r="F110" s="6">
        <v>19188</v>
      </c>
      <c r="G110" s="58">
        <v>100</v>
      </c>
    </row>
    <row r="111" spans="1:7" s="480" customFormat="1" ht="15.75">
      <c r="A111" s="45"/>
      <c r="B111" s="18" t="s">
        <v>27</v>
      </c>
      <c r="C111" s="3"/>
      <c r="D111" s="6"/>
      <c r="E111" s="15"/>
      <c r="F111" s="6"/>
      <c r="G111" s="58"/>
    </row>
    <row r="112" spans="1:12" s="480" customFormat="1" ht="60.75" customHeight="1">
      <c r="A112" s="45">
        <v>82</v>
      </c>
      <c r="B112" s="28" t="s">
        <v>88</v>
      </c>
      <c r="C112" s="3"/>
      <c r="D112" s="17">
        <v>3.1</v>
      </c>
      <c r="E112" s="4">
        <v>3.1</v>
      </c>
      <c r="F112" s="17">
        <v>4.8</v>
      </c>
      <c r="G112" s="569">
        <v>154.83870967741936</v>
      </c>
      <c r="H112" s="536">
        <v>4.8</v>
      </c>
      <c r="I112" s="536">
        <v>4.8</v>
      </c>
      <c r="J112" s="536">
        <v>4.8</v>
      </c>
      <c r="K112" s="537">
        <v>4.8</v>
      </c>
      <c r="L112" s="534"/>
    </row>
    <row r="113" spans="1:12" s="480" customFormat="1" ht="15.75">
      <c r="A113" s="45">
        <v>83</v>
      </c>
      <c r="B113" s="570" t="s">
        <v>23</v>
      </c>
      <c r="C113" s="3" t="s">
        <v>42</v>
      </c>
      <c r="D113" s="4">
        <v>3.8</v>
      </c>
      <c r="E113" s="4">
        <v>0.3</v>
      </c>
      <c r="F113" s="4">
        <v>3.1</v>
      </c>
      <c r="G113" s="569">
        <v>1033.3333333333335</v>
      </c>
      <c r="L113" s="534"/>
    </row>
    <row r="114" spans="1:12" s="480" customFormat="1" ht="71.25">
      <c r="A114" s="45">
        <v>84</v>
      </c>
      <c r="B114" s="570" t="s">
        <v>118</v>
      </c>
      <c r="C114" s="3" t="s">
        <v>38</v>
      </c>
      <c r="D114" s="4">
        <v>0.3</v>
      </c>
      <c r="E114" s="4">
        <v>0.5</v>
      </c>
      <c r="F114" s="4">
        <v>0.4</v>
      </c>
      <c r="G114" s="569">
        <v>80</v>
      </c>
      <c r="L114" s="534"/>
    </row>
    <row r="115" spans="1:12" s="480" customFormat="1" ht="15.75">
      <c r="A115" s="45">
        <v>85</v>
      </c>
      <c r="B115" s="570" t="s">
        <v>9</v>
      </c>
      <c r="C115" s="3" t="s">
        <v>44</v>
      </c>
      <c r="D115" s="4">
        <v>94</v>
      </c>
      <c r="E115" s="4">
        <v>99</v>
      </c>
      <c r="F115" s="4">
        <v>97</v>
      </c>
      <c r="G115" s="569">
        <v>97.97979797979798</v>
      </c>
      <c r="L115" s="534"/>
    </row>
    <row r="116" spans="1:12" s="480" customFormat="1" ht="15.75">
      <c r="A116" s="45">
        <v>86</v>
      </c>
      <c r="B116" s="570" t="s">
        <v>16</v>
      </c>
      <c r="C116" s="3" t="s">
        <v>40</v>
      </c>
      <c r="D116" s="4">
        <v>22316</v>
      </c>
      <c r="E116" s="4">
        <v>26728</v>
      </c>
      <c r="F116" s="4">
        <v>26703</v>
      </c>
      <c r="G116" s="58">
        <v>99.90646513020054</v>
      </c>
      <c r="L116" s="534"/>
    </row>
    <row r="117" spans="1:12" s="480" customFormat="1" ht="30.75">
      <c r="A117" s="45"/>
      <c r="B117" s="19" t="s">
        <v>28</v>
      </c>
      <c r="C117" s="14"/>
      <c r="D117" s="6"/>
      <c r="E117" s="6"/>
      <c r="F117" s="6"/>
      <c r="G117" s="58"/>
      <c r="L117" s="534"/>
    </row>
    <row r="118" spans="1:7" s="480" customFormat="1" ht="30.75">
      <c r="A118" s="45">
        <v>87</v>
      </c>
      <c r="B118" s="35" t="s">
        <v>105</v>
      </c>
      <c r="C118" s="28"/>
      <c r="D118" s="6"/>
      <c r="E118" s="20"/>
      <c r="F118" s="6"/>
      <c r="G118" s="58"/>
    </row>
    <row r="119" spans="1:12" s="480" customFormat="1" ht="24" customHeight="1">
      <c r="A119" s="45"/>
      <c r="B119" s="35" t="s">
        <v>106</v>
      </c>
      <c r="C119" s="427" t="s">
        <v>107</v>
      </c>
      <c r="D119" s="22">
        <v>5.6</v>
      </c>
      <c r="E119" s="20">
        <v>5.6</v>
      </c>
      <c r="F119" s="22">
        <v>1.4</v>
      </c>
      <c r="G119" s="58">
        <v>25</v>
      </c>
      <c r="L119" s="534"/>
    </row>
    <row r="120" spans="1:12" s="480" customFormat="1" ht="30.75">
      <c r="A120" s="45"/>
      <c r="B120" s="35" t="s">
        <v>108</v>
      </c>
      <c r="C120" s="428"/>
      <c r="D120" s="22">
        <v>0</v>
      </c>
      <c r="E120" s="20">
        <v>0</v>
      </c>
      <c r="F120" s="22">
        <v>0</v>
      </c>
      <c r="G120" s="58">
        <v>0</v>
      </c>
      <c r="L120" s="534"/>
    </row>
    <row r="121" spans="1:12" s="480" customFormat="1" ht="15.75">
      <c r="A121" s="45"/>
      <c r="B121" s="35" t="s">
        <v>109</v>
      </c>
      <c r="C121" s="428"/>
      <c r="D121" s="22">
        <v>10.6</v>
      </c>
      <c r="E121" s="20">
        <v>10.6</v>
      </c>
      <c r="F121" s="22">
        <v>4.3</v>
      </c>
      <c r="G121" s="58">
        <v>40.56603773584906</v>
      </c>
      <c r="L121" s="534"/>
    </row>
    <row r="122" spans="1:12" s="480" customFormat="1" ht="30.75">
      <c r="A122" s="45"/>
      <c r="B122" s="35" t="s">
        <v>110</v>
      </c>
      <c r="C122" s="429"/>
      <c r="D122" s="20">
        <v>2.5</v>
      </c>
      <c r="E122" s="20">
        <v>2.5</v>
      </c>
      <c r="F122" s="20">
        <v>7</v>
      </c>
      <c r="G122" s="58">
        <v>280</v>
      </c>
      <c r="L122" s="534"/>
    </row>
    <row r="123" spans="1:12" s="480" customFormat="1" ht="141">
      <c r="A123" s="45">
        <v>88</v>
      </c>
      <c r="B123" s="35" t="s">
        <v>111</v>
      </c>
      <c r="C123" s="28" t="s">
        <v>38</v>
      </c>
      <c r="D123" s="22">
        <v>0</v>
      </c>
      <c r="E123" s="22">
        <v>0</v>
      </c>
      <c r="F123" s="22">
        <v>0</v>
      </c>
      <c r="G123" s="569">
        <v>0</v>
      </c>
      <c r="L123" s="534"/>
    </row>
    <row r="124" spans="1:12" s="480" customFormat="1" ht="15.75">
      <c r="A124" s="45">
        <v>89</v>
      </c>
      <c r="B124" s="49" t="s">
        <v>9</v>
      </c>
      <c r="C124" s="28" t="s">
        <v>44</v>
      </c>
      <c r="D124" s="22">
        <v>3</v>
      </c>
      <c r="E124" s="22">
        <v>3</v>
      </c>
      <c r="F124" s="22">
        <v>3</v>
      </c>
      <c r="G124" s="58">
        <v>100</v>
      </c>
      <c r="L124" s="534"/>
    </row>
    <row r="125" spans="1:12" s="480" customFormat="1" ht="15.75">
      <c r="A125" s="45">
        <v>90</v>
      </c>
      <c r="B125" s="49" t="s">
        <v>16</v>
      </c>
      <c r="C125" s="28" t="s">
        <v>112</v>
      </c>
      <c r="D125" s="22">
        <v>26323</v>
      </c>
      <c r="E125" s="6">
        <v>26323</v>
      </c>
      <c r="F125" s="22">
        <v>32921</v>
      </c>
      <c r="G125" s="58">
        <v>125.06553204421988</v>
      </c>
      <c r="L125" s="534"/>
    </row>
    <row r="126" spans="1:7" s="480" customFormat="1" ht="15.75">
      <c r="A126" s="45"/>
      <c r="B126" s="21" t="s">
        <v>14</v>
      </c>
      <c r="C126" s="14"/>
      <c r="D126" s="6"/>
      <c r="E126" s="6"/>
      <c r="F126" s="6"/>
      <c r="G126" s="58"/>
    </row>
    <row r="127" spans="1:7" s="480" customFormat="1" ht="14.25">
      <c r="A127" s="45">
        <v>91</v>
      </c>
      <c r="B127" s="2" t="s">
        <v>15</v>
      </c>
      <c r="C127" s="3" t="s">
        <v>42</v>
      </c>
      <c r="D127" s="6">
        <v>24.6</v>
      </c>
      <c r="E127" s="25">
        <v>33</v>
      </c>
      <c r="F127" s="6">
        <v>33.1</v>
      </c>
      <c r="G127" s="58">
        <v>100.30303030303031</v>
      </c>
    </row>
    <row r="128" spans="1:7" s="480" customFormat="1" ht="28.5">
      <c r="A128" s="45">
        <v>92</v>
      </c>
      <c r="B128" s="9" t="s">
        <v>82</v>
      </c>
      <c r="C128" s="3" t="s">
        <v>45</v>
      </c>
      <c r="D128" s="25">
        <v>23.6</v>
      </c>
      <c r="E128" s="6">
        <v>24.3</v>
      </c>
      <c r="F128" s="25">
        <v>24.3</v>
      </c>
      <c r="G128" s="58">
        <v>100</v>
      </c>
    </row>
    <row r="129" spans="1:7" s="480" customFormat="1" ht="28.5">
      <c r="A129" s="45"/>
      <c r="B129" s="9" t="s">
        <v>73</v>
      </c>
      <c r="C129" s="3" t="s">
        <v>46</v>
      </c>
      <c r="D129" s="6">
        <v>0.01</v>
      </c>
      <c r="E129" s="6">
        <v>0.03</v>
      </c>
      <c r="F129" s="6">
        <v>0.003</v>
      </c>
      <c r="G129" s="58">
        <v>10</v>
      </c>
    </row>
    <row r="130" spans="1:7" s="480" customFormat="1" ht="14.25">
      <c r="A130" s="45">
        <v>93</v>
      </c>
      <c r="B130" s="2" t="s">
        <v>72</v>
      </c>
      <c r="C130" s="3" t="s">
        <v>46</v>
      </c>
      <c r="D130" s="6">
        <v>270</v>
      </c>
      <c r="E130" s="6">
        <v>620</v>
      </c>
      <c r="F130" s="6">
        <v>60</v>
      </c>
      <c r="G130" s="58">
        <v>9.67741935483871</v>
      </c>
    </row>
    <row r="131" spans="1:12" s="480" customFormat="1" ht="30.75">
      <c r="A131" s="45" t="s">
        <v>121</v>
      </c>
      <c r="B131" s="18" t="s">
        <v>32</v>
      </c>
      <c r="C131" s="3"/>
      <c r="D131" s="6"/>
      <c r="E131" s="20"/>
      <c r="F131" s="6"/>
      <c r="G131" s="58"/>
      <c r="L131" s="483"/>
    </row>
    <row r="132" spans="1:12" s="480" customFormat="1" ht="28.5">
      <c r="A132" s="45">
        <v>94</v>
      </c>
      <c r="B132" s="9" t="s">
        <v>83</v>
      </c>
      <c r="C132" s="3" t="s">
        <v>38</v>
      </c>
      <c r="D132" s="20">
        <v>0.43</v>
      </c>
      <c r="E132" s="20">
        <v>0.43</v>
      </c>
      <c r="F132" s="20">
        <v>0.43</v>
      </c>
      <c r="G132" s="58">
        <v>100</v>
      </c>
      <c r="L132" s="534"/>
    </row>
    <row r="133" spans="1:18" s="480" customFormat="1" ht="54" customHeight="1">
      <c r="A133" s="45">
        <v>95</v>
      </c>
      <c r="B133" s="9" t="s">
        <v>84</v>
      </c>
      <c r="C133" s="3" t="s">
        <v>38</v>
      </c>
      <c r="D133" s="20">
        <v>58.4</v>
      </c>
      <c r="E133" s="20">
        <v>69</v>
      </c>
      <c r="F133" s="20">
        <v>37.6</v>
      </c>
      <c r="G133" s="58">
        <v>54.492753623188406</v>
      </c>
      <c r="L133" s="534"/>
      <c r="M133" s="543"/>
      <c r="N133" s="543"/>
      <c r="O133" s="543"/>
      <c r="P133" s="543"/>
      <c r="Q133" s="543"/>
      <c r="R133" s="543"/>
    </row>
    <row r="134" spans="1:12" s="480" customFormat="1" ht="28.5">
      <c r="A134" s="45">
        <v>96</v>
      </c>
      <c r="B134" s="9" t="s">
        <v>179</v>
      </c>
      <c r="C134" s="3" t="s">
        <v>38</v>
      </c>
      <c r="D134" s="20">
        <v>90.2</v>
      </c>
      <c r="E134" s="6">
        <v>92</v>
      </c>
      <c r="F134" s="20">
        <v>90.2</v>
      </c>
      <c r="G134" s="58">
        <v>98.04347826086956</v>
      </c>
      <c r="L134" s="544"/>
    </row>
    <row r="135" spans="1:12" s="480" customFormat="1" ht="15.75">
      <c r="A135" s="34">
        <v>97</v>
      </c>
      <c r="B135" s="2" t="s">
        <v>59</v>
      </c>
      <c r="C135" s="3" t="s">
        <v>38</v>
      </c>
      <c r="D135" s="6">
        <v>0</v>
      </c>
      <c r="E135" s="20">
        <v>0</v>
      </c>
      <c r="F135" s="6">
        <v>0</v>
      </c>
      <c r="G135" s="58">
        <v>0</v>
      </c>
      <c r="L135" s="534"/>
    </row>
    <row r="136" spans="1:12" s="480" customFormat="1" ht="15.75">
      <c r="A136" s="34">
        <v>98</v>
      </c>
      <c r="B136" s="9" t="s">
        <v>9</v>
      </c>
      <c r="C136" s="3" t="s">
        <v>44</v>
      </c>
      <c r="D136" s="22">
        <v>194</v>
      </c>
      <c r="E136" s="20">
        <v>130</v>
      </c>
      <c r="F136" s="22">
        <v>172</v>
      </c>
      <c r="G136" s="58">
        <v>132.3076923076923</v>
      </c>
      <c r="H136" s="539">
        <v>68</v>
      </c>
      <c r="I136" s="539">
        <v>68</v>
      </c>
      <c r="J136" s="539">
        <v>68</v>
      </c>
      <c r="K136" s="539">
        <v>68</v>
      </c>
      <c r="L136" s="534"/>
    </row>
    <row r="137" spans="1:12" s="480" customFormat="1" ht="15.75">
      <c r="A137" s="34">
        <v>99</v>
      </c>
      <c r="B137" s="9" t="s">
        <v>5</v>
      </c>
      <c r="C137" s="3" t="s">
        <v>40</v>
      </c>
      <c r="D137" s="20">
        <v>22630</v>
      </c>
      <c r="E137" s="6">
        <v>21000</v>
      </c>
      <c r="F137" s="20">
        <v>22000</v>
      </c>
      <c r="G137" s="58">
        <v>104.76190476190477</v>
      </c>
      <c r="L137" s="534"/>
    </row>
    <row r="138" spans="1:12" s="480" customFormat="1" ht="30.75">
      <c r="A138" s="34"/>
      <c r="B138" s="18" t="s">
        <v>66</v>
      </c>
      <c r="C138" s="17"/>
      <c r="D138" s="6"/>
      <c r="E138" s="6"/>
      <c r="F138" s="6"/>
      <c r="G138" s="58"/>
      <c r="L138" s="483"/>
    </row>
    <row r="139" spans="1:12" s="480" customFormat="1" ht="14.25">
      <c r="A139" s="34">
        <v>94</v>
      </c>
      <c r="B139" s="48" t="s">
        <v>113</v>
      </c>
      <c r="C139" s="28" t="s">
        <v>114</v>
      </c>
      <c r="D139" s="6">
        <v>0</v>
      </c>
      <c r="E139" s="6">
        <v>0</v>
      </c>
      <c r="F139" s="6">
        <v>0</v>
      </c>
      <c r="G139" s="58">
        <v>0</v>
      </c>
      <c r="L139" s="483"/>
    </row>
    <row r="140" spans="1:12" s="480" customFormat="1" ht="14.25">
      <c r="A140" s="34">
        <v>95</v>
      </c>
      <c r="B140" s="48" t="s">
        <v>115</v>
      </c>
      <c r="C140" s="28" t="s">
        <v>114</v>
      </c>
      <c r="D140" s="6">
        <v>0</v>
      </c>
      <c r="E140" s="6">
        <v>0</v>
      </c>
      <c r="F140" s="6">
        <v>0</v>
      </c>
      <c r="G140" s="58">
        <v>0</v>
      </c>
      <c r="L140" s="483"/>
    </row>
    <row r="141" spans="1:7" s="480" customFormat="1" ht="14.25">
      <c r="A141" s="34">
        <v>96</v>
      </c>
      <c r="B141" s="228" t="s">
        <v>119</v>
      </c>
      <c r="C141" s="28" t="s">
        <v>120</v>
      </c>
      <c r="D141" s="6">
        <v>0</v>
      </c>
      <c r="E141" s="6">
        <v>0</v>
      </c>
      <c r="F141" s="6">
        <v>0</v>
      </c>
      <c r="G141" s="58">
        <v>0</v>
      </c>
    </row>
    <row r="142" spans="1:7" s="480" customFormat="1" ht="14.25">
      <c r="A142" s="43">
        <v>97</v>
      </c>
      <c r="B142" s="9" t="s">
        <v>9</v>
      </c>
      <c r="C142" s="4" t="s">
        <v>44</v>
      </c>
      <c r="D142" s="20">
        <v>93</v>
      </c>
      <c r="E142" s="6">
        <v>93</v>
      </c>
      <c r="F142" s="20">
        <v>93</v>
      </c>
      <c r="G142" s="58">
        <v>100</v>
      </c>
    </row>
    <row r="143" spans="1:7" s="480" customFormat="1" ht="14.25">
      <c r="A143" s="43">
        <v>98</v>
      </c>
      <c r="B143" s="9" t="s">
        <v>16</v>
      </c>
      <c r="C143" s="4" t="s">
        <v>40</v>
      </c>
      <c r="D143" s="20">
        <v>18195</v>
      </c>
      <c r="E143" s="6">
        <v>19188</v>
      </c>
      <c r="F143" s="20">
        <v>19188</v>
      </c>
      <c r="G143" s="58">
        <v>100</v>
      </c>
    </row>
    <row r="144" spans="1:7" s="480" customFormat="1" ht="75.75" customHeight="1">
      <c r="A144" s="43">
        <v>99</v>
      </c>
      <c r="B144" s="9" t="s">
        <v>77</v>
      </c>
      <c r="C144" s="4" t="s">
        <v>38</v>
      </c>
      <c r="D144" s="15">
        <v>43.1</v>
      </c>
      <c r="E144" s="20">
        <v>43.1</v>
      </c>
      <c r="F144" s="15">
        <v>43.1</v>
      </c>
      <c r="G144" s="58">
        <v>100</v>
      </c>
    </row>
    <row r="145" spans="1:7" s="480" customFormat="1" ht="36" customHeight="1">
      <c r="A145" s="43">
        <v>100</v>
      </c>
      <c r="B145" s="571" t="s">
        <v>241</v>
      </c>
      <c r="C145" s="418" t="s">
        <v>242</v>
      </c>
      <c r="D145" s="15">
        <v>40</v>
      </c>
      <c r="E145" s="20">
        <v>40</v>
      </c>
      <c r="F145" s="15">
        <v>69.7</v>
      </c>
      <c r="G145" s="58">
        <v>174.25000000000003</v>
      </c>
    </row>
    <row r="146" spans="1:7" s="480" customFormat="1" ht="30.75">
      <c r="A146" s="43"/>
      <c r="B146" s="21" t="s">
        <v>65</v>
      </c>
      <c r="C146" s="14"/>
      <c r="D146" s="6"/>
      <c r="E146" s="6"/>
      <c r="F146" s="6"/>
      <c r="G146" s="58"/>
    </row>
    <row r="147" spans="1:14" s="480" customFormat="1" ht="14.25">
      <c r="A147" s="43">
        <v>100</v>
      </c>
      <c r="B147" s="2" t="s">
        <v>63</v>
      </c>
      <c r="C147" s="3" t="s">
        <v>42</v>
      </c>
      <c r="D147" s="6">
        <v>65.5</v>
      </c>
      <c r="E147" s="6">
        <v>67</v>
      </c>
      <c r="F147" s="6">
        <v>70</v>
      </c>
      <c r="G147" s="58">
        <v>104.4776119402985</v>
      </c>
      <c r="N147" s="514"/>
    </row>
    <row r="148" spans="1:7" s="480" customFormat="1" ht="30.75">
      <c r="A148" s="43">
        <v>101</v>
      </c>
      <c r="B148" s="35" t="s">
        <v>116</v>
      </c>
      <c r="C148" s="28" t="s">
        <v>117</v>
      </c>
      <c r="D148" s="27">
        <v>1266</v>
      </c>
      <c r="E148" s="27">
        <v>1246</v>
      </c>
      <c r="F148" s="27">
        <v>1248</v>
      </c>
      <c r="G148" s="58">
        <v>100.16051364365973</v>
      </c>
    </row>
    <row r="149" spans="1:7" s="480" customFormat="1" ht="14.25">
      <c r="A149" s="43">
        <v>102</v>
      </c>
      <c r="B149" s="9" t="s">
        <v>9</v>
      </c>
      <c r="C149" s="3" t="s">
        <v>44</v>
      </c>
      <c r="D149" s="55">
        <v>86</v>
      </c>
      <c r="E149" s="55">
        <v>78</v>
      </c>
      <c r="F149" s="55">
        <v>81</v>
      </c>
      <c r="G149" s="58">
        <v>103.84615384615385</v>
      </c>
    </row>
    <row r="150" spans="1:7" s="480" customFormat="1" ht="14.25">
      <c r="A150" s="43">
        <v>103</v>
      </c>
      <c r="B150" s="9" t="s">
        <v>16</v>
      </c>
      <c r="C150" s="3" t="s">
        <v>40</v>
      </c>
      <c r="D150" s="55">
        <v>21479</v>
      </c>
      <c r="E150" s="55">
        <v>22067</v>
      </c>
      <c r="F150" s="55">
        <v>26050</v>
      </c>
      <c r="G150" s="58">
        <v>118.04957629038837</v>
      </c>
    </row>
    <row r="151" spans="1:7" s="480" customFormat="1" ht="15.75">
      <c r="A151" s="231"/>
      <c r="B151" s="21" t="s">
        <v>34</v>
      </c>
      <c r="C151" s="14"/>
      <c r="D151" s="6"/>
      <c r="E151" s="6"/>
      <c r="F151" s="6"/>
      <c r="G151" s="58"/>
    </row>
    <row r="152" spans="1:12" s="480" customFormat="1" ht="19.5" customHeight="1">
      <c r="A152" s="43">
        <v>104</v>
      </c>
      <c r="B152" s="2" t="s">
        <v>35</v>
      </c>
      <c r="C152" s="3" t="s">
        <v>50</v>
      </c>
      <c r="D152" s="6">
        <v>802</v>
      </c>
      <c r="E152" s="6">
        <v>802</v>
      </c>
      <c r="F152" s="6">
        <v>808.2</v>
      </c>
      <c r="G152" s="58">
        <v>100.77306733167082</v>
      </c>
      <c r="L152" s="483"/>
    </row>
    <row r="153" spans="1:7" ht="14.25">
      <c r="A153" s="572"/>
      <c r="B153" s="573"/>
      <c r="C153" s="574"/>
      <c r="D153" s="575"/>
      <c r="E153" s="576"/>
      <c r="F153" s="576"/>
      <c r="G153" s="576"/>
    </row>
    <row r="154" ht="14.25">
      <c r="D154" s="214"/>
    </row>
  </sheetData>
  <sheetProtection/>
  <mergeCells count="4">
    <mergeCell ref="A1:G1"/>
    <mergeCell ref="C88:C89"/>
    <mergeCell ref="C97:C99"/>
    <mergeCell ref="C119:C12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Y26" sqref="Y26"/>
    </sheetView>
  </sheetViews>
  <sheetFormatPr defaultColWidth="9.140625" defaultRowHeight="15"/>
  <cols>
    <col min="1" max="1" width="5.5742187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1.57421875" style="311" customWidth="1"/>
    <col min="6" max="6" width="12.57421875" style="311" customWidth="1"/>
    <col min="7" max="7" width="9.421875" style="311" customWidth="1"/>
    <col min="8" max="11" width="9.140625" style="234" hidden="1" customWidth="1"/>
    <col min="12" max="12" width="9.140625" style="234" customWidth="1"/>
    <col min="13" max="13" width="15.57421875" style="234" customWidth="1"/>
    <col min="14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135</v>
      </c>
      <c r="B1" s="443"/>
      <c r="C1" s="443"/>
      <c r="D1" s="443"/>
      <c r="E1" s="443"/>
      <c r="F1" s="443"/>
      <c r="G1" s="443"/>
    </row>
    <row r="2" spans="1:7" s="239" customFormat="1" ht="36">
      <c r="A2" s="235" t="s">
        <v>135</v>
      </c>
      <c r="B2" s="236" t="s">
        <v>51</v>
      </c>
      <c r="C2" s="237" t="s">
        <v>36</v>
      </c>
      <c r="D2" s="238" t="s">
        <v>223</v>
      </c>
      <c r="E2" s="238" t="s">
        <v>224</v>
      </c>
      <c r="F2" s="238" t="s">
        <v>225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109" customFormat="1" ht="14.25">
      <c r="A4" s="240">
        <v>1</v>
      </c>
      <c r="B4" s="244" t="s">
        <v>1</v>
      </c>
      <c r="C4" s="222" t="s">
        <v>37</v>
      </c>
      <c r="D4" s="225">
        <v>22.2</v>
      </c>
      <c r="E4" s="225">
        <v>22</v>
      </c>
      <c r="F4" s="225">
        <v>22</v>
      </c>
      <c r="G4" s="246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14.25">
      <c r="A5" s="240">
        <f>A4+1</f>
        <v>2</v>
      </c>
      <c r="B5" s="244" t="s">
        <v>2</v>
      </c>
      <c r="C5" s="222" t="s">
        <v>37</v>
      </c>
      <c r="D5" s="103">
        <v>11.6</v>
      </c>
      <c r="E5" s="103">
        <v>11.6</v>
      </c>
      <c r="F5" s="103">
        <v>11.6</v>
      </c>
      <c r="G5" s="246">
        <f>F5/E5*100</f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4.25">
      <c r="A6" s="240">
        <f>A5+1</f>
        <v>3</v>
      </c>
      <c r="B6" s="244" t="s">
        <v>3</v>
      </c>
      <c r="C6" s="222" t="s">
        <v>37</v>
      </c>
      <c r="D6" s="103">
        <v>10</v>
      </c>
      <c r="E6" s="103">
        <v>10.1</v>
      </c>
      <c r="F6" s="103">
        <v>10.1</v>
      </c>
      <c r="G6" s="246">
        <f>F6/E6*100</f>
        <v>100</v>
      </c>
    </row>
    <row r="7" spans="1:12" s="109" customFormat="1" ht="14.25">
      <c r="A7" s="240">
        <f>A6+1</f>
        <v>4</v>
      </c>
      <c r="B7" s="244" t="s">
        <v>199</v>
      </c>
      <c r="C7" s="222" t="s">
        <v>50</v>
      </c>
      <c r="D7" s="103">
        <v>76</v>
      </c>
      <c r="E7" s="103">
        <v>84</v>
      </c>
      <c r="F7" s="103">
        <v>89</v>
      </c>
      <c r="G7" s="246">
        <f>F7/E7*100</f>
        <v>105.95238095238095</v>
      </c>
      <c r="L7" s="110"/>
    </row>
    <row r="8" spans="1:12" s="109" customFormat="1" ht="14.25">
      <c r="A8" s="240">
        <f>A7+1</f>
        <v>5</v>
      </c>
      <c r="B8" s="249" t="s">
        <v>52</v>
      </c>
      <c r="C8" s="222" t="s">
        <v>38</v>
      </c>
      <c r="D8" s="103">
        <v>4.8</v>
      </c>
      <c r="E8" s="103">
        <v>0.6</v>
      </c>
      <c r="F8" s="103">
        <v>2</v>
      </c>
      <c r="G8" s="246">
        <f>F8/E8*100</f>
        <v>333.33333333333337</v>
      </c>
      <c r="L8" s="110"/>
    </row>
    <row r="9" spans="1:12" s="109" customFormat="1" ht="15.75">
      <c r="A9" s="240"/>
      <c r="B9" s="241" t="s">
        <v>67</v>
      </c>
      <c r="C9" s="222"/>
      <c r="D9" s="103"/>
      <c r="E9" s="103"/>
      <c r="F9" s="103"/>
      <c r="G9" s="246"/>
      <c r="L9" s="110"/>
    </row>
    <row r="10" spans="1:7" s="109" customFormat="1" ht="14.25">
      <c r="A10" s="240">
        <f>A8+1</f>
        <v>6</v>
      </c>
      <c r="B10" s="244" t="s">
        <v>4</v>
      </c>
      <c r="C10" s="222" t="s">
        <v>39</v>
      </c>
      <c r="D10" s="103">
        <v>171.4</v>
      </c>
      <c r="E10" s="224">
        <v>350</v>
      </c>
      <c r="F10" s="103">
        <v>384.9</v>
      </c>
      <c r="G10" s="246">
        <f>F10/E10*100</f>
        <v>109.97142857142856</v>
      </c>
    </row>
    <row r="11" spans="1:14" s="250" customFormat="1" ht="14.25">
      <c r="A11" s="240"/>
      <c r="B11" s="244" t="s">
        <v>54</v>
      </c>
      <c r="C11" s="222" t="s">
        <v>39</v>
      </c>
      <c r="D11" s="103">
        <v>138.6</v>
      </c>
      <c r="E11" s="224">
        <v>300</v>
      </c>
      <c r="F11" s="103">
        <v>310.7</v>
      </c>
      <c r="G11" s="246">
        <f>F11/E11*100</f>
        <v>103.56666666666668</v>
      </c>
      <c r="N11" s="250" t="s">
        <v>135</v>
      </c>
    </row>
    <row r="12" spans="1:7" s="109" customFormat="1" ht="14.25">
      <c r="A12" s="240">
        <f>A10+1</f>
        <v>7</v>
      </c>
      <c r="B12" s="251" t="s">
        <v>5</v>
      </c>
      <c r="C12" s="222" t="s">
        <v>40</v>
      </c>
      <c r="D12" s="103">
        <v>37264.1</v>
      </c>
      <c r="E12" s="103">
        <v>37500</v>
      </c>
      <c r="F12" s="103">
        <v>37990</v>
      </c>
      <c r="G12" s="246">
        <f>F12/E12*100</f>
        <v>101.30666666666666</v>
      </c>
    </row>
    <row r="13" spans="1:7" s="109" customFormat="1" ht="42.75">
      <c r="A13" s="240">
        <v>8</v>
      </c>
      <c r="B13" s="252" t="s">
        <v>122</v>
      </c>
      <c r="C13" s="222" t="s">
        <v>42</v>
      </c>
      <c r="D13" s="103">
        <v>85.3</v>
      </c>
      <c r="E13" s="103">
        <v>102.29</v>
      </c>
      <c r="F13" s="103">
        <v>126.3</v>
      </c>
      <c r="G13" s="253">
        <f>F13/E13*100</f>
        <v>123.47248020334342</v>
      </c>
    </row>
    <row r="14" spans="1:7" s="109" customFormat="1" ht="42.75">
      <c r="A14" s="240">
        <f>A13+1</f>
        <v>9</v>
      </c>
      <c r="B14" s="244" t="s">
        <v>74</v>
      </c>
      <c r="C14" s="222" t="s">
        <v>40</v>
      </c>
      <c r="D14" s="103">
        <v>2022.5</v>
      </c>
      <c r="E14" s="103">
        <v>1813</v>
      </c>
      <c r="F14" s="103">
        <v>2231</v>
      </c>
      <c r="G14" s="253">
        <f>F14/E14*100</f>
        <v>123.05570876999448</v>
      </c>
    </row>
    <row r="15" spans="1:7" s="109" customFormat="1" ht="15" customHeight="1">
      <c r="A15" s="240"/>
      <c r="B15" s="254" t="s">
        <v>68</v>
      </c>
      <c r="C15" s="222"/>
      <c r="D15" s="103"/>
      <c r="E15" s="103"/>
      <c r="F15" s="103"/>
      <c r="G15" s="246"/>
    </row>
    <row r="16" spans="1:15" s="109" customFormat="1" ht="14.25">
      <c r="A16" s="240">
        <f>A14+1</f>
        <v>10</v>
      </c>
      <c r="B16" s="244" t="s">
        <v>11</v>
      </c>
      <c r="C16" s="222" t="s">
        <v>42</v>
      </c>
      <c r="D16" s="103">
        <f aca="true" t="shared" si="0" ref="D16:F17">D21+D26+D31+D36+D41</f>
        <v>5043.7</v>
      </c>
      <c r="E16" s="103">
        <f t="shared" si="0"/>
        <v>5412.7</v>
      </c>
      <c r="F16" s="103">
        <f t="shared" si="0"/>
        <v>5643.599999999999</v>
      </c>
      <c r="G16" s="246">
        <f>F16/E16*100</f>
        <v>104.26589317715742</v>
      </c>
      <c r="L16" s="110"/>
      <c r="N16" s="255"/>
      <c r="O16" s="256"/>
    </row>
    <row r="17" spans="1:14" s="109" customFormat="1" ht="14.25">
      <c r="A17" s="257">
        <f>A16+1</f>
        <v>11</v>
      </c>
      <c r="B17" s="244" t="s">
        <v>60</v>
      </c>
      <c r="C17" s="222" t="s">
        <v>39</v>
      </c>
      <c r="D17" s="103">
        <f t="shared" si="0"/>
        <v>50.1</v>
      </c>
      <c r="E17" s="103">
        <f t="shared" si="0"/>
        <v>31.8</v>
      </c>
      <c r="F17" s="103">
        <f t="shared" si="0"/>
        <v>187.20000000000002</v>
      </c>
      <c r="G17" s="246">
        <f>F17/E17*100</f>
        <v>588.6792452830189</v>
      </c>
      <c r="L17" s="110"/>
      <c r="N17" s="255"/>
    </row>
    <row r="18" spans="1:12" s="109" customFormat="1" ht="28.5">
      <c r="A18" s="257">
        <f>A17+1</f>
        <v>12</v>
      </c>
      <c r="B18" s="244" t="s">
        <v>8</v>
      </c>
      <c r="C18" s="222" t="s">
        <v>43</v>
      </c>
      <c r="D18" s="258">
        <v>4015</v>
      </c>
      <c r="E18" s="258">
        <f>E16*1000/1348</f>
        <v>4015.3560830860533</v>
      </c>
      <c r="F18" s="258">
        <v>4819</v>
      </c>
      <c r="G18" s="253">
        <f>F18/E18*100</f>
        <v>120.01426275241562</v>
      </c>
      <c r="L18" s="110"/>
    </row>
    <row r="19" spans="1:7" s="109" customFormat="1" ht="14.25">
      <c r="A19" s="257">
        <v>13</v>
      </c>
      <c r="B19" s="252" t="s">
        <v>75</v>
      </c>
      <c r="C19" s="222" t="s">
        <v>40</v>
      </c>
      <c r="D19" s="259">
        <v>37810</v>
      </c>
      <c r="E19" s="259">
        <v>44000</v>
      </c>
      <c r="F19" s="259">
        <v>52300</v>
      </c>
      <c r="G19" s="246">
        <f>F19/E19*100</f>
        <v>118.86363636363637</v>
      </c>
    </row>
    <row r="20" spans="1:7" s="109" customFormat="1" ht="14.25">
      <c r="A20" s="257"/>
      <c r="B20" s="260" t="s">
        <v>10</v>
      </c>
      <c r="C20" s="222"/>
      <c r="D20" s="103" t="s">
        <v>135</v>
      </c>
      <c r="E20" s="103"/>
      <c r="F20" s="103"/>
      <c r="G20" s="246" t="s">
        <v>135</v>
      </c>
    </row>
    <row r="21" spans="1:14" s="109" customFormat="1" ht="14.25">
      <c r="A21" s="257">
        <f>A19+1</f>
        <v>14</v>
      </c>
      <c r="B21" s="244" t="s">
        <v>11</v>
      </c>
      <c r="C21" s="222" t="s">
        <v>42</v>
      </c>
      <c r="D21" s="103">
        <v>4322.6</v>
      </c>
      <c r="E21" s="103">
        <v>4500</v>
      </c>
      <c r="F21" s="103">
        <v>4678.4</v>
      </c>
      <c r="G21" s="246">
        <f>F21/E21*100</f>
        <v>103.96444444444444</v>
      </c>
      <c r="L21" s="110"/>
      <c r="N21" s="255"/>
    </row>
    <row r="22" spans="1:12" s="109" customFormat="1" ht="14.25">
      <c r="A22" s="257">
        <f>A21+1</f>
        <v>15</v>
      </c>
      <c r="B22" s="244" t="s">
        <v>60</v>
      </c>
      <c r="C22" s="222" t="s">
        <v>42</v>
      </c>
      <c r="D22" s="103">
        <v>36.1</v>
      </c>
      <c r="E22" s="103">
        <v>30</v>
      </c>
      <c r="F22" s="103">
        <v>171.3</v>
      </c>
      <c r="G22" s="246">
        <f aca="true" t="shared" si="1" ref="G22:G31">F22/E22*100</f>
        <v>571</v>
      </c>
      <c r="L22" s="110"/>
    </row>
    <row r="23" spans="1:12" s="109" customFormat="1" ht="28.5">
      <c r="A23" s="257">
        <f>A22+1</f>
        <v>16</v>
      </c>
      <c r="B23" s="244" t="s">
        <v>8</v>
      </c>
      <c r="C23" s="222" t="s">
        <v>43</v>
      </c>
      <c r="D23" s="103">
        <v>8913</v>
      </c>
      <c r="E23" s="258">
        <f>E21/588*1000</f>
        <v>7653.061224489796</v>
      </c>
      <c r="F23" s="103">
        <v>7720</v>
      </c>
      <c r="G23" s="253">
        <f t="shared" si="1"/>
        <v>100.87466666666667</v>
      </c>
      <c r="H23" s="262"/>
      <c r="L23" s="110"/>
    </row>
    <row r="24" spans="1:12" s="109" customFormat="1" ht="14.25">
      <c r="A24" s="257">
        <v>17</v>
      </c>
      <c r="B24" s="252" t="s">
        <v>75</v>
      </c>
      <c r="C24" s="222" t="s">
        <v>40</v>
      </c>
      <c r="D24" s="103">
        <v>58848</v>
      </c>
      <c r="E24" s="103">
        <v>65000</v>
      </c>
      <c r="F24" s="103">
        <v>69500</v>
      </c>
      <c r="G24" s="253">
        <f t="shared" si="1"/>
        <v>106.92307692307692</v>
      </c>
      <c r="L24" s="110"/>
    </row>
    <row r="25" spans="1:7" s="109" customFormat="1" ht="28.5">
      <c r="A25" s="257"/>
      <c r="B25" s="550" t="s">
        <v>220</v>
      </c>
      <c r="C25" s="264"/>
      <c r="D25" s="103"/>
      <c r="E25" s="103"/>
      <c r="F25" s="103"/>
      <c r="G25" s="253"/>
    </row>
    <row r="26" spans="1:7" s="109" customFormat="1" ht="14.25">
      <c r="A26" s="257">
        <v>18</v>
      </c>
      <c r="B26" s="244" t="s">
        <v>11</v>
      </c>
      <c r="C26" s="222" t="s">
        <v>42</v>
      </c>
      <c r="D26" s="103">
        <v>240.7</v>
      </c>
      <c r="E26" s="103">
        <v>230</v>
      </c>
      <c r="F26" s="103">
        <v>230</v>
      </c>
      <c r="G26" s="253">
        <f t="shared" si="1"/>
        <v>100</v>
      </c>
    </row>
    <row r="27" spans="1:7" s="109" customFormat="1" ht="14.25">
      <c r="A27" s="257">
        <v>19</v>
      </c>
      <c r="B27" s="244" t="s">
        <v>60</v>
      </c>
      <c r="C27" s="222" t="s">
        <v>42</v>
      </c>
      <c r="D27" s="103">
        <v>0</v>
      </c>
      <c r="E27" s="103">
        <v>0</v>
      </c>
      <c r="F27" s="103">
        <v>0</v>
      </c>
      <c r="G27" s="253">
        <v>0</v>
      </c>
    </row>
    <row r="28" spans="1:7" s="109" customFormat="1" ht="28.5">
      <c r="A28" s="257">
        <v>20</v>
      </c>
      <c r="B28" s="244" t="s">
        <v>8</v>
      </c>
      <c r="C28" s="222" t="s">
        <v>42</v>
      </c>
      <c r="D28" s="269">
        <v>40.1</v>
      </c>
      <c r="E28" s="212">
        <f>E26/6</f>
        <v>38.333333333333336</v>
      </c>
      <c r="F28" s="269">
        <v>38.3</v>
      </c>
      <c r="G28" s="253">
        <v>100</v>
      </c>
    </row>
    <row r="29" spans="1:7" s="109" customFormat="1" ht="14.25">
      <c r="A29" s="257">
        <v>21</v>
      </c>
      <c r="B29" s="252" t="s">
        <v>75</v>
      </c>
      <c r="C29" s="222" t="s">
        <v>40</v>
      </c>
      <c r="D29" s="272">
        <v>20000</v>
      </c>
      <c r="E29" s="103">
        <v>20000</v>
      </c>
      <c r="F29" s="272">
        <v>20000</v>
      </c>
      <c r="G29" s="246">
        <f t="shared" si="1"/>
        <v>100</v>
      </c>
    </row>
    <row r="30" spans="1:7" s="109" customFormat="1" ht="14.25">
      <c r="A30" s="257"/>
      <c r="B30" s="263" t="s">
        <v>226</v>
      </c>
      <c r="C30" s="264"/>
      <c r="D30" s="103"/>
      <c r="E30" s="103"/>
      <c r="F30" s="103"/>
      <c r="G30" s="246"/>
    </row>
    <row r="31" spans="1:12" s="109" customFormat="1" ht="14.25">
      <c r="A31" s="257">
        <v>22</v>
      </c>
      <c r="B31" s="266" t="s">
        <v>11</v>
      </c>
      <c r="C31" s="222" t="s">
        <v>43</v>
      </c>
      <c r="D31" s="103">
        <v>3.2</v>
      </c>
      <c r="E31" s="103">
        <v>2.7</v>
      </c>
      <c r="F31" s="103">
        <v>2.8</v>
      </c>
      <c r="G31" s="246">
        <f t="shared" si="1"/>
        <v>103.7037037037037</v>
      </c>
      <c r="L31" s="114"/>
    </row>
    <row r="32" spans="1:12" s="109" customFormat="1" ht="14.25">
      <c r="A32" s="257">
        <v>23</v>
      </c>
      <c r="B32" s="266" t="s">
        <v>60</v>
      </c>
      <c r="C32" s="222" t="s">
        <v>42</v>
      </c>
      <c r="D32" s="103">
        <v>0</v>
      </c>
      <c r="E32" s="225">
        <v>0</v>
      </c>
      <c r="F32" s="103">
        <v>0</v>
      </c>
      <c r="G32" s="246">
        <v>100</v>
      </c>
      <c r="L32" s="110"/>
    </row>
    <row r="33" spans="1:12" s="109" customFormat="1" ht="28.5">
      <c r="A33" s="257">
        <v>24</v>
      </c>
      <c r="B33" s="266" t="s">
        <v>8</v>
      </c>
      <c r="C33" s="222" t="s">
        <v>43</v>
      </c>
      <c r="D33" s="212">
        <v>320</v>
      </c>
      <c r="E33" s="268">
        <v>338</v>
      </c>
      <c r="F33" s="212">
        <v>350</v>
      </c>
      <c r="G33" s="253">
        <f>F33/E33*100</f>
        <v>103.55029585798816</v>
      </c>
      <c r="L33" s="110"/>
    </row>
    <row r="34" spans="1:7" s="109" customFormat="1" ht="14.25">
      <c r="A34" s="257">
        <v>25</v>
      </c>
      <c r="B34" s="270" t="s">
        <v>75</v>
      </c>
      <c r="C34" s="222" t="s">
        <v>40</v>
      </c>
      <c r="D34" s="223">
        <v>22180</v>
      </c>
      <c r="E34" s="225">
        <v>26123</v>
      </c>
      <c r="F34" s="223">
        <v>25638</v>
      </c>
      <c r="G34" s="253">
        <f>F34/E34*100</f>
        <v>98.1433985376871</v>
      </c>
    </row>
    <row r="35" spans="1:7" s="109" customFormat="1" ht="28.5">
      <c r="A35" s="257"/>
      <c r="B35" s="273" t="s">
        <v>61</v>
      </c>
      <c r="C35" s="264"/>
      <c r="D35" s="103"/>
      <c r="E35" s="103"/>
      <c r="F35" s="103"/>
      <c r="G35" s="253"/>
    </row>
    <row r="36" spans="1:7" s="109" customFormat="1" ht="14.25">
      <c r="A36" s="257">
        <v>26</v>
      </c>
      <c r="B36" s="244" t="s">
        <v>11</v>
      </c>
      <c r="C36" s="222" t="s">
        <v>42</v>
      </c>
      <c r="D36" s="103">
        <v>311.4</v>
      </c>
      <c r="E36" s="103">
        <v>500</v>
      </c>
      <c r="F36" s="103">
        <v>515.9</v>
      </c>
      <c r="G36" s="253">
        <f aca="true" t="shared" si="2" ref="G36:G68">F36/E36*100</f>
        <v>103.18</v>
      </c>
    </row>
    <row r="37" spans="1:7" s="109" customFormat="1" ht="14.25">
      <c r="A37" s="257">
        <v>27</v>
      </c>
      <c r="B37" s="244" t="s">
        <v>60</v>
      </c>
      <c r="C37" s="222" t="s">
        <v>42</v>
      </c>
      <c r="D37" s="103">
        <v>0</v>
      </c>
      <c r="E37" s="103">
        <v>0</v>
      </c>
      <c r="F37" s="103">
        <v>14.8</v>
      </c>
      <c r="G37" s="253">
        <v>114.8</v>
      </c>
    </row>
    <row r="38" spans="1:7" s="109" customFormat="1" ht="28.5">
      <c r="A38" s="257">
        <v>28</v>
      </c>
      <c r="B38" s="244" t="s">
        <v>8</v>
      </c>
      <c r="C38" s="222" t="s">
        <v>43</v>
      </c>
      <c r="D38" s="258">
        <v>513</v>
      </c>
      <c r="E38" s="342">
        <f>E36*1000/580</f>
        <v>862.0689655172414</v>
      </c>
      <c r="F38" s="258">
        <v>1240</v>
      </c>
      <c r="G38" s="253">
        <f t="shared" si="2"/>
        <v>143.84</v>
      </c>
    </row>
    <row r="39" spans="1:7" s="109" customFormat="1" ht="14.25">
      <c r="A39" s="257">
        <v>29</v>
      </c>
      <c r="B39" s="252" t="s">
        <v>75</v>
      </c>
      <c r="C39" s="222" t="s">
        <v>40</v>
      </c>
      <c r="D39" s="223">
        <v>20117</v>
      </c>
      <c r="E39" s="223">
        <v>20980</v>
      </c>
      <c r="F39" s="223">
        <v>21140</v>
      </c>
      <c r="G39" s="253">
        <f t="shared" si="2"/>
        <v>100.7626310772164</v>
      </c>
    </row>
    <row r="40" spans="1:7" s="109" customFormat="1" ht="28.5">
      <c r="A40" s="257"/>
      <c r="B40" s="260" t="s">
        <v>78</v>
      </c>
      <c r="C40" s="264"/>
      <c r="D40" s="103"/>
      <c r="E40" s="103"/>
      <c r="F40" s="103"/>
      <c r="G40" s="253"/>
    </row>
    <row r="41" spans="1:7" s="109" customFormat="1" ht="14.25">
      <c r="A41" s="257">
        <f>A39+1</f>
        <v>30</v>
      </c>
      <c r="B41" s="244" t="s">
        <v>11</v>
      </c>
      <c r="C41" s="222" t="s">
        <v>42</v>
      </c>
      <c r="D41" s="103">
        <v>165.8</v>
      </c>
      <c r="E41" s="103">
        <v>180</v>
      </c>
      <c r="F41" s="103">
        <v>216.5</v>
      </c>
      <c r="G41" s="253">
        <f t="shared" si="2"/>
        <v>120.27777777777777</v>
      </c>
    </row>
    <row r="42" spans="1:7" s="109" customFormat="1" ht="14.25">
      <c r="A42" s="257">
        <f>A41+1</f>
        <v>31</v>
      </c>
      <c r="B42" s="244" t="s">
        <v>60</v>
      </c>
      <c r="C42" s="222" t="s">
        <v>42</v>
      </c>
      <c r="D42" s="103">
        <v>14</v>
      </c>
      <c r="E42" s="224">
        <v>1.8</v>
      </c>
      <c r="F42" s="103">
        <v>1.1</v>
      </c>
      <c r="G42" s="253">
        <f t="shared" si="2"/>
        <v>61.111111111111114</v>
      </c>
    </row>
    <row r="43" spans="1:7" s="109" customFormat="1" ht="28.5">
      <c r="A43" s="257">
        <f>A42+1</f>
        <v>32</v>
      </c>
      <c r="B43" s="244" t="s">
        <v>8</v>
      </c>
      <c r="C43" s="222" t="s">
        <v>43</v>
      </c>
      <c r="D43" s="413">
        <v>1120</v>
      </c>
      <c r="E43" s="258">
        <f>E41/166*1000</f>
        <v>1084.3373493975903</v>
      </c>
      <c r="F43" s="413">
        <v>1400</v>
      </c>
      <c r="G43" s="253">
        <f t="shared" si="2"/>
        <v>129.11111111111111</v>
      </c>
    </row>
    <row r="44" spans="1:7" s="109" customFormat="1" ht="14.25">
      <c r="A44" s="257">
        <v>33</v>
      </c>
      <c r="B44" s="252" t="s">
        <v>75</v>
      </c>
      <c r="C44" s="222" t="s">
        <v>40</v>
      </c>
      <c r="D44" s="413">
        <v>26545</v>
      </c>
      <c r="E44" s="223">
        <v>25800</v>
      </c>
      <c r="F44" s="413">
        <v>27000</v>
      </c>
      <c r="G44" s="253">
        <f t="shared" si="2"/>
        <v>104.65116279069768</v>
      </c>
    </row>
    <row r="45" spans="1:7" s="109" customFormat="1" ht="15.75">
      <c r="A45" s="257"/>
      <c r="B45" s="276" t="s">
        <v>12</v>
      </c>
      <c r="C45" s="264"/>
      <c r="D45" s="103"/>
      <c r="E45" s="224"/>
      <c r="F45" s="103"/>
      <c r="G45" s="253"/>
    </row>
    <row r="46" spans="1:7" s="109" customFormat="1" ht="14.25">
      <c r="A46" s="257">
        <v>34</v>
      </c>
      <c r="B46" s="252" t="s">
        <v>136</v>
      </c>
      <c r="C46" s="222" t="s">
        <v>42</v>
      </c>
      <c r="D46" s="103">
        <v>1100</v>
      </c>
      <c r="E46" s="224">
        <v>1100</v>
      </c>
      <c r="F46" s="103">
        <v>1171</v>
      </c>
      <c r="G46" s="253">
        <f t="shared" si="2"/>
        <v>106.45454545454544</v>
      </c>
    </row>
    <row r="47" spans="1:7" s="109" customFormat="1" ht="14.25">
      <c r="A47" s="257">
        <v>35</v>
      </c>
      <c r="B47" s="244" t="s">
        <v>60</v>
      </c>
      <c r="C47" s="222" t="s">
        <v>42</v>
      </c>
      <c r="D47" s="103">
        <v>78.9</v>
      </c>
      <c r="E47" s="224">
        <v>50</v>
      </c>
      <c r="F47" s="103">
        <v>77.2</v>
      </c>
      <c r="G47" s="253">
        <f t="shared" si="2"/>
        <v>154.4</v>
      </c>
    </row>
    <row r="48" spans="1:12" s="109" customFormat="1" ht="28.5">
      <c r="A48" s="257">
        <f>A47+1</f>
        <v>36</v>
      </c>
      <c r="B48" s="252" t="s">
        <v>8</v>
      </c>
      <c r="C48" s="222" t="s">
        <v>43</v>
      </c>
      <c r="D48" s="212">
        <v>306</v>
      </c>
      <c r="E48" s="552">
        <f>E46/E49*1000</f>
        <v>305.5555555555556</v>
      </c>
      <c r="F48" s="212">
        <v>325.2</v>
      </c>
      <c r="G48" s="253">
        <f t="shared" si="2"/>
        <v>106.42909090909089</v>
      </c>
      <c r="L48" s="110"/>
    </row>
    <row r="49" spans="1:12" s="109" customFormat="1" ht="14.25">
      <c r="A49" s="257">
        <v>37</v>
      </c>
      <c r="B49" s="244" t="s">
        <v>9</v>
      </c>
      <c r="C49" s="222" t="s">
        <v>44</v>
      </c>
      <c r="D49" s="212">
        <v>3600</v>
      </c>
      <c r="E49" s="413">
        <v>3600</v>
      </c>
      <c r="F49" s="212">
        <v>3600</v>
      </c>
      <c r="G49" s="253">
        <f t="shared" si="2"/>
        <v>100</v>
      </c>
      <c r="L49" s="110"/>
    </row>
    <row r="50" spans="1:12" s="109" customFormat="1" ht="14.25">
      <c r="A50" s="257">
        <v>38</v>
      </c>
      <c r="B50" s="252" t="s">
        <v>13</v>
      </c>
      <c r="C50" s="222" t="s">
        <v>40</v>
      </c>
      <c r="D50" s="212">
        <v>18500</v>
      </c>
      <c r="E50" s="103">
        <v>19188</v>
      </c>
      <c r="F50" s="212">
        <v>19188</v>
      </c>
      <c r="G50" s="253">
        <f t="shared" si="2"/>
        <v>100</v>
      </c>
      <c r="L50" s="110"/>
    </row>
    <row r="51" spans="1:12" s="109" customFormat="1" ht="15.75">
      <c r="A51" s="279"/>
      <c r="B51" s="280" t="s">
        <v>18</v>
      </c>
      <c r="C51" s="264"/>
      <c r="D51" s="103"/>
      <c r="E51" s="224"/>
      <c r="F51" s="103"/>
      <c r="G51" s="253"/>
      <c r="L51" s="110"/>
    </row>
    <row r="52" spans="1:12" s="109" customFormat="1" ht="14.25">
      <c r="A52" s="279">
        <f>A50+1</f>
        <v>39</v>
      </c>
      <c r="B52" s="244" t="s">
        <v>19</v>
      </c>
      <c r="C52" s="222" t="s">
        <v>44</v>
      </c>
      <c r="D52" s="216">
        <v>1200</v>
      </c>
      <c r="E52" s="224">
        <v>1500</v>
      </c>
      <c r="F52" s="216">
        <v>1710</v>
      </c>
      <c r="G52" s="253">
        <f t="shared" si="2"/>
        <v>113.99999999999999</v>
      </c>
      <c r="L52" s="110"/>
    </row>
    <row r="53" spans="1:12" s="109" customFormat="1" ht="14.25">
      <c r="A53" s="279">
        <f>A52+1</f>
        <v>40</v>
      </c>
      <c r="B53" s="244" t="s">
        <v>20</v>
      </c>
      <c r="C53" s="222" t="s">
        <v>39</v>
      </c>
      <c r="D53" s="103">
        <v>1.6</v>
      </c>
      <c r="E53" s="224">
        <v>2.7</v>
      </c>
      <c r="F53" s="103">
        <v>3.1</v>
      </c>
      <c r="G53" s="253">
        <f t="shared" si="2"/>
        <v>114.81481481481481</v>
      </c>
      <c r="L53" s="110"/>
    </row>
    <row r="54" spans="1:12" s="109" customFormat="1" ht="14.25">
      <c r="A54" s="279">
        <f>A53+1</f>
        <v>41</v>
      </c>
      <c r="B54" s="244" t="s">
        <v>60</v>
      </c>
      <c r="C54" s="222" t="s">
        <v>39</v>
      </c>
      <c r="D54" s="103">
        <v>2.6</v>
      </c>
      <c r="E54" s="224">
        <v>1</v>
      </c>
      <c r="F54" s="103">
        <v>1.1</v>
      </c>
      <c r="G54" s="253">
        <f t="shared" si="2"/>
        <v>110.00000000000001</v>
      </c>
      <c r="L54" s="110"/>
    </row>
    <row r="55" spans="1:7" s="109" customFormat="1" ht="14.25">
      <c r="A55" s="279">
        <v>42</v>
      </c>
      <c r="B55" s="244" t="s">
        <v>9</v>
      </c>
      <c r="C55" s="222" t="s">
        <v>44</v>
      </c>
      <c r="D55" s="103">
        <v>21</v>
      </c>
      <c r="E55" s="212">
        <v>21</v>
      </c>
      <c r="F55" s="103">
        <v>21</v>
      </c>
      <c r="G55" s="253">
        <f t="shared" si="2"/>
        <v>100</v>
      </c>
    </row>
    <row r="56" spans="1:12" s="109" customFormat="1" ht="14.25">
      <c r="A56" s="279">
        <v>43</v>
      </c>
      <c r="B56" s="252" t="s">
        <v>75</v>
      </c>
      <c r="C56" s="222" t="s">
        <v>40</v>
      </c>
      <c r="D56" s="103">
        <v>18195</v>
      </c>
      <c r="E56" s="103">
        <v>19188</v>
      </c>
      <c r="F56" s="103">
        <v>19188</v>
      </c>
      <c r="G56" s="253">
        <f t="shared" si="2"/>
        <v>100</v>
      </c>
      <c r="L56" s="282"/>
    </row>
    <row r="57" spans="1:7" s="109" customFormat="1" ht="30.75">
      <c r="A57" s="240"/>
      <c r="B57" s="276" t="s">
        <v>21</v>
      </c>
      <c r="C57" s="222"/>
      <c r="D57" s="103"/>
      <c r="E57" s="216"/>
      <c r="F57" s="103"/>
      <c r="G57" s="253"/>
    </row>
    <row r="58" spans="1:7" s="109" customFormat="1" ht="14.25">
      <c r="A58" s="240">
        <v>44</v>
      </c>
      <c r="B58" s="244" t="s">
        <v>22</v>
      </c>
      <c r="C58" s="222" t="s">
        <v>42</v>
      </c>
      <c r="D58" s="103">
        <v>1479.4</v>
      </c>
      <c r="E58" s="103">
        <v>1553</v>
      </c>
      <c r="F58" s="103">
        <v>1874.9</v>
      </c>
      <c r="G58" s="253">
        <f t="shared" si="2"/>
        <v>120.72762395363812</v>
      </c>
    </row>
    <row r="59" spans="1:12" s="109" customFormat="1" ht="14.25">
      <c r="A59" s="279">
        <f>A58+1</f>
        <v>45</v>
      </c>
      <c r="B59" s="244" t="s">
        <v>23</v>
      </c>
      <c r="C59" s="222" t="s">
        <v>42</v>
      </c>
      <c r="D59" s="103">
        <v>374.8</v>
      </c>
      <c r="E59" s="103">
        <v>382</v>
      </c>
      <c r="F59" s="103">
        <v>385.7</v>
      </c>
      <c r="G59" s="253">
        <f>F59/E59*100</f>
        <v>100.96858638743456</v>
      </c>
      <c r="L59" s="113"/>
    </row>
    <row r="60" spans="1:7" s="109" customFormat="1" ht="14.25">
      <c r="A60" s="279">
        <f>A59+1</f>
        <v>46</v>
      </c>
      <c r="B60" s="244" t="s">
        <v>24</v>
      </c>
      <c r="C60" s="222" t="s">
        <v>42</v>
      </c>
      <c r="D60" s="218">
        <v>33.5</v>
      </c>
      <c r="E60" s="103">
        <v>53</v>
      </c>
      <c r="F60" s="218">
        <v>53.1</v>
      </c>
      <c r="G60" s="253">
        <f>F60/E60*100</f>
        <v>100.18867924528303</v>
      </c>
    </row>
    <row r="61" spans="1:7" s="109" customFormat="1" ht="14.25">
      <c r="A61" s="279">
        <f>A60+1</f>
        <v>47</v>
      </c>
      <c r="B61" s="244" t="s">
        <v>9</v>
      </c>
      <c r="C61" s="222" t="s">
        <v>44</v>
      </c>
      <c r="D61" s="253">
        <v>1170</v>
      </c>
      <c r="E61" s="218">
        <v>1170</v>
      </c>
      <c r="F61" s="253">
        <v>1170</v>
      </c>
      <c r="G61" s="253">
        <f t="shared" si="2"/>
        <v>100</v>
      </c>
    </row>
    <row r="62" spans="1:7" s="109" customFormat="1" ht="14.25">
      <c r="A62" s="279">
        <f>A61+1</f>
        <v>48</v>
      </c>
      <c r="B62" s="244" t="s">
        <v>16</v>
      </c>
      <c r="C62" s="222" t="s">
        <v>40</v>
      </c>
      <c r="D62" s="218">
        <v>18195</v>
      </c>
      <c r="E62" s="218">
        <v>19188</v>
      </c>
      <c r="F62" s="218">
        <v>19188</v>
      </c>
      <c r="G62" s="253">
        <f t="shared" si="2"/>
        <v>100</v>
      </c>
    </row>
    <row r="63" spans="1:7" s="109" customFormat="1" ht="15.75">
      <c r="A63" s="279"/>
      <c r="B63" s="283" t="s">
        <v>25</v>
      </c>
      <c r="C63" s="264"/>
      <c r="D63" s="103"/>
      <c r="E63" s="103"/>
      <c r="F63" s="103"/>
      <c r="G63" s="253"/>
    </row>
    <row r="64" spans="1:7" s="109" customFormat="1" ht="57">
      <c r="A64" s="279">
        <f>A62+1</f>
        <v>49</v>
      </c>
      <c r="B64" s="252" t="s">
        <v>86</v>
      </c>
      <c r="C64" s="222" t="s">
        <v>42</v>
      </c>
      <c r="D64" s="103">
        <v>1994</v>
      </c>
      <c r="E64" s="103">
        <v>2420</v>
      </c>
      <c r="F64" s="103">
        <v>2482.3</v>
      </c>
      <c r="G64" s="253">
        <f t="shared" si="2"/>
        <v>102.57438016528926</v>
      </c>
    </row>
    <row r="65" spans="1:15" s="109" customFormat="1" ht="14.25">
      <c r="A65" s="279">
        <f>A64+1</f>
        <v>50</v>
      </c>
      <c r="B65" s="252" t="s">
        <v>26</v>
      </c>
      <c r="C65" s="222" t="s">
        <v>50</v>
      </c>
      <c r="D65" s="103">
        <v>60</v>
      </c>
      <c r="E65" s="218">
        <v>60</v>
      </c>
      <c r="F65" s="103">
        <v>57</v>
      </c>
      <c r="G65" s="253">
        <f t="shared" si="2"/>
        <v>95</v>
      </c>
      <c r="L65" s="217"/>
      <c r="M65" s="217"/>
      <c r="N65" s="217"/>
      <c r="O65" s="285"/>
    </row>
    <row r="66" spans="1:15" s="109" customFormat="1" ht="85.5">
      <c r="A66" s="279">
        <v>51</v>
      </c>
      <c r="B66" s="252" t="s">
        <v>89</v>
      </c>
      <c r="C66" s="222" t="s">
        <v>38</v>
      </c>
      <c r="D66" s="216">
        <v>15</v>
      </c>
      <c r="E66" s="103">
        <v>15</v>
      </c>
      <c r="F66" s="216">
        <v>15</v>
      </c>
      <c r="G66" s="253">
        <f t="shared" si="2"/>
        <v>100</v>
      </c>
      <c r="L66" s="217"/>
      <c r="M66" s="217"/>
      <c r="N66" s="217"/>
      <c r="O66" s="285"/>
    </row>
    <row r="67" spans="1:15" s="109" customFormat="1" ht="28.5">
      <c r="A67" s="279">
        <v>52</v>
      </c>
      <c r="B67" s="252" t="s">
        <v>58</v>
      </c>
      <c r="C67" s="222" t="s">
        <v>44</v>
      </c>
      <c r="D67" s="216">
        <v>452</v>
      </c>
      <c r="E67" s="218">
        <v>452</v>
      </c>
      <c r="F67" s="216">
        <v>452</v>
      </c>
      <c r="G67" s="253">
        <f t="shared" si="2"/>
        <v>100</v>
      </c>
      <c r="L67" s="217"/>
      <c r="M67" s="217"/>
      <c r="N67" s="217"/>
      <c r="O67" s="285"/>
    </row>
    <row r="68" spans="1:15" s="109" customFormat="1" ht="14.25">
      <c r="A68" s="279">
        <v>53</v>
      </c>
      <c r="B68" s="252" t="s">
        <v>16</v>
      </c>
      <c r="C68" s="222" t="s">
        <v>40</v>
      </c>
      <c r="D68" s="216">
        <v>18195</v>
      </c>
      <c r="E68" s="103">
        <v>19188</v>
      </c>
      <c r="F68" s="216">
        <v>19188</v>
      </c>
      <c r="G68" s="253">
        <f t="shared" si="2"/>
        <v>100</v>
      </c>
      <c r="L68" s="217"/>
      <c r="M68" s="217"/>
      <c r="N68" s="217"/>
      <c r="O68" s="285"/>
    </row>
    <row r="69" spans="1:15" s="109" customFormat="1" ht="30.75">
      <c r="A69" s="279"/>
      <c r="B69" s="283" t="s">
        <v>33</v>
      </c>
      <c r="C69" s="264"/>
      <c r="D69" s="286"/>
      <c r="E69" s="103"/>
      <c r="F69" s="286"/>
      <c r="G69" s="246"/>
      <c r="L69" s="217"/>
      <c r="M69" s="217"/>
      <c r="N69" s="217"/>
      <c r="O69" s="285"/>
    </row>
    <row r="70" spans="1:15" s="109" customFormat="1" ht="42.75">
      <c r="A70" s="279">
        <v>54</v>
      </c>
      <c r="B70" s="244" t="s">
        <v>79</v>
      </c>
      <c r="C70" s="222" t="s">
        <v>49</v>
      </c>
      <c r="D70" s="103">
        <v>9252.2</v>
      </c>
      <c r="E70" s="103">
        <v>10190.7</v>
      </c>
      <c r="F70" s="103">
        <v>10607.4</v>
      </c>
      <c r="G70" s="253">
        <f aca="true" t="shared" si="3" ref="G70:G75">F70/E70*100</f>
        <v>104.08902234390179</v>
      </c>
      <c r="L70" s="217"/>
      <c r="M70" s="217"/>
      <c r="N70" s="217"/>
      <c r="O70" s="285"/>
    </row>
    <row r="71" spans="1:7" s="109" customFormat="1" ht="14.25">
      <c r="A71" s="279">
        <v>55</v>
      </c>
      <c r="B71" s="244" t="s">
        <v>227</v>
      </c>
      <c r="C71" s="222" t="s">
        <v>49</v>
      </c>
      <c r="D71" s="216">
        <v>4130.7</v>
      </c>
      <c r="E71" s="286">
        <v>4645</v>
      </c>
      <c r="F71" s="216">
        <v>4586.2</v>
      </c>
      <c r="G71" s="253">
        <f t="shared" si="3"/>
        <v>98.73412271259419</v>
      </c>
    </row>
    <row r="72" spans="1:7" s="109" customFormat="1" ht="14.25">
      <c r="A72" s="279">
        <v>56</v>
      </c>
      <c r="B72" s="244" t="s">
        <v>228</v>
      </c>
      <c r="C72" s="222" t="s">
        <v>50</v>
      </c>
      <c r="D72" s="103">
        <v>249</v>
      </c>
      <c r="E72" s="286">
        <v>250</v>
      </c>
      <c r="F72" s="103">
        <v>153</v>
      </c>
      <c r="G72" s="253">
        <f t="shared" si="3"/>
        <v>61.199999999999996</v>
      </c>
    </row>
    <row r="73" spans="1:7" s="109" customFormat="1" ht="57">
      <c r="A73" s="279">
        <v>57</v>
      </c>
      <c r="B73" s="244" t="s">
        <v>94</v>
      </c>
      <c r="C73" s="222" t="s">
        <v>38</v>
      </c>
      <c r="D73" s="103">
        <v>41</v>
      </c>
      <c r="E73" s="281">
        <v>41</v>
      </c>
      <c r="F73" s="103">
        <v>4.5</v>
      </c>
      <c r="G73" s="253">
        <f t="shared" si="3"/>
        <v>10.975609756097562</v>
      </c>
    </row>
    <row r="74" spans="1:7" s="109" customFormat="1" ht="57">
      <c r="A74" s="279">
        <v>58</v>
      </c>
      <c r="B74" s="244" t="s">
        <v>93</v>
      </c>
      <c r="C74" s="222" t="s">
        <v>38</v>
      </c>
      <c r="D74" s="103">
        <v>96.8</v>
      </c>
      <c r="E74" s="281">
        <v>97.4</v>
      </c>
      <c r="F74" s="103">
        <v>97.4</v>
      </c>
      <c r="G74" s="253">
        <f t="shared" si="3"/>
        <v>100</v>
      </c>
    </row>
    <row r="75" spans="1:7" s="109" customFormat="1" ht="76.5">
      <c r="A75" s="279">
        <v>59</v>
      </c>
      <c r="B75" s="244" t="s">
        <v>91</v>
      </c>
      <c r="C75" s="287" t="s">
        <v>92</v>
      </c>
      <c r="D75" s="103">
        <v>105</v>
      </c>
      <c r="E75" s="103">
        <v>100</v>
      </c>
      <c r="F75" s="103">
        <v>61.4</v>
      </c>
      <c r="G75" s="253">
        <f t="shared" si="3"/>
        <v>61.4</v>
      </c>
    </row>
    <row r="76" spans="1:7" s="109" customFormat="1" ht="15.75">
      <c r="A76" s="240"/>
      <c r="B76" s="241" t="s">
        <v>69</v>
      </c>
      <c r="C76" s="222"/>
      <c r="D76" s="225"/>
      <c r="E76" s="216"/>
      <c r="F76" s="225"/>
      <c r="G76" s="246"/>
    </row>
    <row r="77" spans="1:7" s="109" customFormat="1" ht="46.5">
      <c r="A77" s="240">
        <v>60</v>
      </c>
      <c r="B77" s="220" t="s">
        <v>95</v>
      </c>
      <c r="C77" s="222" t="s">
        <v>44</v>
      </c>
      <c r="D77" s="103">
        <v>9</v>
      </c>
      <c r="E77" s="103">
        <v>6</v>
      </c>
      <c r="F77" s="103">
        <v>6</v>
      </c>
      <c r="G77" s="253">
        <f aca="true" t="shared" si="4" ref="G77:G83">F77/E77*100</f>
        <v>100</v>
      </c>
    </row>
    <row r="78" spans="1:12" s="109" customFormat="1" ht="109.5">
      <c r="A78" s="240">
        <v>61</v>
      </c>
      <c r="B78" s="220" t="s">
        <v>97</v>
      </c>
      <c r="C78" s="288" t="s">
        <v>38</v>
      </c>
      <c r="D78" s="103">
        <v>0.51</v>
      </c>
      <c r="E78" s="103">
        <v>2.7</v>
      </c>
      <c r="F78" s="103">
        <v>2.7</v>
      </c>
      <c r="G78" s="253">
        <f t="shared" si="4"/>
        <v>100</v>
      </c>
      <c r="L78" s="289"/>
    </row>
    <row r="79" spans="1:7" s="109" customFormat="1" ht="62.25">
      <c r="A79" s="240">
        <v>62</v>
      </c>
      <c r="B79" s="220" t="s">
        <v>96</v>
      </c>
      <c r="C79" s="288" t="s">
        <v>38</v>
      </c>
      <c r="D79" s="291">
        <v>9.5</v>
      </c>
      <c r="E79" s="103">
        <v>20</v>
      </c>
      <c r="F79" s="291">
        <v>20</v>
      </c>
      <c r="G79" s="253">
        <f t="shared" si="4"/>
        <v>100</v>
      </c>
    </row>
    <row r="80" spans="1:7" s="109" customFormat="1" ht="93.75">
      <c r="A80" s="240">
        <v>63</v>
      </c>
      <c r="B80" s="220" t="s">
        <v>70</v>
      </c>
      <c r="C80" s="288" t="s">
        <v>98</v>
      </c>
      <c r="D80" s="103">
        <v>150</v>
      </c>
      <c r="E80" s="248">
        <v>170</v>
      </c>
      <c r="F80" s="103">
        <v>164</v>
      </c>
      <c r="G80" s="253">
        <f t="shared" si="4"/>
        <v>96.47058823529412</v>
      </c>
    </row>
    <row r="81" spans="1:7" s="109" customFormat="1" ht="78">
      <c r="A81" s="240">
        <v>64</v>
      </c>
      <c r="B81" s="220" t="s">
        <v>99</v>
      </c>
      <c r="C81" s="288" t="s">
        <v>38</v>
      </c>
      <c r="D81" s="103">
        <v>17</v>
      </c>
      <c r="E81" s="103">
        <v>25</v>
      </c>
      <c r="F81" s="103">
        <v>25</v>
      </c>
      <c r="G81" s="253">
        <f t="shared" si="4"/>
        <v>100</v>
      </c>
    </row>
    <row r="82" spans="1:12" s="109" customFormat="1" ht="93.75">
      <c r="A82" s="240">
        <v>65</v>
      </c>
      <c r="B82" s="220" t="s">
        <v>100</v>
      </c>
      <c r="C82" s="288" t="s">
        <v>38</v>
      </c>
      <c r="D82" s="103">
        <v>0</v>
      </c>
      <c r="E82" s="103">
        <v>4</v>
      </c>
      <c r="F82" s="103">
        <v>2</v>
      </c>
      <c r="G82" s="253">
        <f t="shared" si="4"/>
        <v>50</v>
      </c>
      <c r="H82" s="218">
        <v>11585</v>
      </c>
      <c r="L82" s="110"/>
    </row>
    <row r="83" spans="1:12" s="109" customFormat="1" ht="30" customHeight="1">
      <c r="A83" s="240">
        <v>66</v>
      </c>
      <c r="B83" s="220" t="s">
        <v>101</v>
      </c>
      <c r="C83" s="288" t="s">
        <v>38</v>
      </c>
      <c r="D83" s="103">
        <v>0</v>
      </c>
      <c r="E83" s="103">
        <v>35</v>
      </c>
      <c r="F83" s="103">
        <v>34</v>
      </c>
      <c r="G83" s="253">
        <f t="shared" si="4"/>
        <v>97.14285714285714</v>
      </c>
      <c r="H83" s="217"/>
      <c r="L83" s="110"/>
    </row>
    <row r="84" spans="1:12" s="109" customFormat="1" ht="15.75">
      <c r="A84" s="279"/>
      <c r="B84" s="276" t="s">
        <v>57</v>
      </c>
      <c r="C84" s="222"/>
      <c r="D84" s="103"/>
      <c r="E84" s="291"/>
      <c r="F84" s="103"/>
      <c r="G84" s="246"/>
      <c r="H84" s="217"/>
      <c r="L84" s="110"/>
    </row>
    <row r="85" spans="1:7" s="109" customFormat="1" ht="14.25">
      <c r="A85" s="279">
        <v>67</v>
      </c>
      <c r="B85" s="244" t="s">
        <v>23</v>
      </c>
      <c r="C85" s="222" t="s">
        <v>43</v>
      </c>
      <c r="D85" s="225">
        <v>820</v>
      </c>
      <c r="E85" s="224">
        <v>1880</v>
      </c>
      <c r="F85" s="225">
        <v>1118</v>
      </c>
      <c r="G85" s="246">
        <f aca="true" t="shared" si="5" ref="G85:G90">F85/E85*100</f>
        <v>59.468085106382986</v>
      </c>
    </row>
    <row r="86" spans="1:7" s="109" customFormat="1" ht="15.75">
      <c r="A86" s="279">
        <v>68</v>
      </c>
      <c r="B86" s="244" t="s">
        <v>9</v>
      </c>
      <c r="C86" s="222" t="s">
        <v>44</v>
      </c>
      <c r="D86" s="103">
        <v>195</v>
      </c>
      <c r="E86" s="248">
        <v>195</v>
      </c>
      <c r="F86" s="103">
        <v>195</v>
      </c>
      <c r="G86" s="246">
        <f t="shared" si="5"/>
        <v>100</v>
      </c>
    </row>
    <row r="87" spans="1:7" s="109" customFormat="1" ht="14.25">
      <c r="A87" s="279">
        <v>69</v>
      </c>
      <c r="B87" s="244" t="s">
        <v>16</v>
      </c>
      <c r="C87" s="222" t="s">
        <v>40</v>
      </c>
      <c r="D87" s="218">
        <v>25487.6</v>
      </c>
      <c r="E87" s="103">
        <v>27397</v>
      </c>
      <c r="F87" s="103">
        <v>27397</v>
      </c>
      <c r="G87" s="246">
        <f t="shared" si="5"/>
        <v>100</v>
      </c>
    </row>
    <row r="88" spans="1:7" s="109" customFormat="1" ht="28.5">
      <c r="A88" s="279">
        <v>70</v>
      </c>
      <c r="B88" s="292" t="s">
        <v>137</v>
      </c>
      <c r="C88" s="444" t="s">
        <v>138</v>
      </c>
      <c r="D88" s="218">
        <v>94.5</v>
      </c>
      <c r="E88" s="248">
        <v>94.5</v>
      </c>
      <c r="F88" s="218">
        <v>94.5</v>
      </c>
      <c r="G88" s="246">
        <f t="shared" si="5"/>
        <v>100</v>
      </c>
    </row>
    <row r="89" spans="1:7" s="109" customFormat="1" ht="15.75">
      <c r="A89" s="279">
        <v>71</v>
      </c>
      <c r="B89" s="292" t="s">
        <v>139</v>
      </c>
      <c r="C89" s="445"/>
      <c r="D89" s="103">
        <v>100</v>
      </c>
      <c r="E89" s="248">
        <v>100</v>
      </c>
      <c r="F89" s="103">
        <v>100</v>
      </c>
      <c r="G89" s="246">
        <f t="shared" si="5"/>
        <v>100</v>
      </c>
    </row>
    <row r="90" spans="1:7" s="109" customFormat="1" ht="71.25">
      <c r="A90" s="279">
        <v>72</v>
      </c>
      <c r="B90" s="293" t="s">
        <v>81</v>
      </c>
      <c r="C90" s="264" t="s">
        <v>38</v>
      </c>
      <c r="D90" s="103">
        <v>158.8</v>
      </c>
      <c r="E90" s="224">
        <v>274.9</v>
      </c>
      <c r="F90" s="103">
        <v>94.7</v>
      </c>
      <c r="G90" s="253">
        <f t="shared" si="5"/>
        <v>34.44889050563842</v>
      </c>
    </row>
    <row r="91" spans="1:7" s="109" customFormat="1" ht="15.75">
      <c r="A91" s="279"/>
      <c r="B91" s="283" t="s">
        <v>56</v>
      </c>
      <c r="C91" s="264"/>
      <c r="D91" s="103"/>
      <c r="E91" s="248"/>
      <c r="F91" s="103"/>
      <c r="G91" s="246"/>
    </row>
    <row r="92" spans="1:7" s="109" customFormat="1" ht="42.75">
      <c r="A92" s="279">
        <v>73</v>
      </c>
      <c r="B92" s="252" t="s">
        <v>102</v>
      </c>
      <c r="C92" s="419" t="s">
        <v>38</v>
      </c>
      <c r="D92" s="103">
        <v>75</v>
      </c>
      <c r="E92" s="218">
        <v>71</v>
      </c>
      <c r="F92" s="103">
        <v>70.7</v>
      </c>
      <c r="G92" s="258">
        <f>F92/E92*100</f>
        <v>99.5774647887324</v>
      </c>
    </row>
    <row r="93" spans="1:7" s="109" customFormat="1" ht="78">
      <c r="A93" s="279">
        <v>74</v>
      </c>
      <c r="B93" s="220" t="s">
        <v>103</v>
      </c>
      <c r="C93" s="288" t="s">
        <v>38</v>
      </c>
      <c r="D93" s="103">
        <v>62</v>
      </c>
      <c r="E93" s="218">
        <v>76</v>
      </c>
      <c r="F93" s="103">
        <v>73.4</v>
      </c>
      <c r="G93" s="253">
        <f>F93/E93*100</f>
        <v>96.57894736842107</v>
      </c>
    </row>
    <row r="94" spans="1:7" s="109" customFormat="1" ht="46.5" customHeight="1">
      <c r="A94" s="279">
        <v>75</v>
      </c>
      <c r="B94" s="252" t="s">
        <v>71</v>
      </c>
      <c r="C94" s="419" t="s">
        <v>38</v>
      </c>
      <c r="D94" s="103">
        <v>96</v>
      </c>
      <c r="E94" s="103">
        <v>96</v>
      </c>
      <c r="F94" s="103">
        <v>100</v>
      </c>
      <c r="G94" s="253">
        <f>F94/E94*100</f>
        <v>104.16666666666667</v>
      </c>
    </row>
    <row r="95" spans="1:7" s="109" customFormat="1" ht="51" customHeight="1">
      <c r="A95" s="279">
        <v>76</v>
      </c>
      <c r="B95" s="244" t="s">
        <v>80</v>
      </c>
      <c r="C95" s="222" t="s">
        <v>40</v>
      </c>
      <c r="D95" s="218">
        <v>28488</v>
      </c>
      <c r="E95" s="103">
        <v>37000</v>
      </c>
      <c r="F95" s="218">
        <v>37791</v>
      </c>
      <c r="G95" s="253">
        <f>F95/E95*100</f>
        <v>102.13783783783784</v>
      </c>
    </row>
    <row r="96" spans="1:8" s="109" customFormat="1" ht="15.75">
      <c r="A96" s="279"/>
      <c r="B96" s="276" t="s">
        <v>29</v>
      </c>
      <c r="C96" s="222"/>
      <c r="D96" s="218"/>
      <c r="E96" s="103"/>
      <c r="F96" s="218"/>
      <c r="G96" s="253"/>
      <c r="H96" s="103">
        <v>24680</v>
      </c>
    </row>
    <row r="97" spans="1:7" s="109" customFormat="1" ht="28.5">
      <c r="A97" s="279">
        <f>A95+1</f>
        <v>77</v>
      </c>
      <c r="B97" s="244" t="s">
        <v>55</v>
      </c>
      <c r="C97" s="446" t="s">
        <v>44</v>
      </c>
      <c r="D97" s="103">
        <v>0</v>
      </c>
      <c r="E97" s="103">
        <v>0</v>
      </c>
      <c r="F97" s="103">
        <v>14.4</v>
      </c>
      <c r="G97" s="253">
        <v>114.4</v>
      </c>
    </row>
    <row r="98" spans="1:12" s="109" customFormat="1" ht="28.5">
      <c r="A98" s="279">
        <f>A97+1</f>
        <v>78</v>
      </c>
      <c r="B98" s="244" t="s">
        <v>30</v>
      </c>
      <c r="C98" s="447"/>
      <c r="D98" s="224">
        <v>0</v>
      </c>
      <c r="E98" s="103">
        <v>0</v>
      </c>
      <c r="F98" s="224">
        <v>0</v>
      </c>
      <c r="G98" s="253">
        <v>100</v>
      </c>
      <c r="L98" s="111"/>
    </row>
    <row r="99" spans="1:12" s="109" customFormat="1" ht="46.5">
      <c r="A99" s="279">
        <v>79</v>
      </c>
      <c r="B99" s="220" t="s">
        <v>104</v>
      </c>
      <c r="C99" s="447"/>
      <c r="D99" s="224">
        <v>280.4</v>
      </c>
      <c r="E99" s="103">
        <v>300</v>
      </c>
      <c r="F99" s="224">
        <v>380.8</v>
      </c>
      <c r="G99" s="253">
        <f>F99/E99*100</f>
        <v>126.93333333333334</v>
      </c>
      <c r="L99" s="111"/>
    </row>
    <row r="100" spans="1:12" s="109" customFormat="1" ht="15.75">
      <c r="A100" s="279">
        <v>80</v>
      </c>
      <c r="B100" s="220" t="s">
        <v>140</v>
      </c>
      <c r="C100" s="222" t="s">
        <v>229</v>
      </c>
      <c r="D100" s="224">
        <v>67.5</v>
      </c>
      <c r="E100" s="103">
        <v>68</v>
      </c>
      <c r="F100" s="224">
        <v>68.1</v>
      </c>
      <c r="G100" s="253">
        <f>F100/E100*100</f>
        <v>100.1470588235294</v>
      </c>
      <c r="L100" s="111"/>
    </row>
    <row r="101" spans="1:12" s="109" customFormat="1" ht="15.75">
      <c r="A101" s="279">
        <v>81</v>
      </c>
      <c r="B101" s="252" t="s">
        <v>75</v>
      </c>
      <c r="C101" s="222" t="s">
        <v>40</v>
      </c>
      <c r="D101" s="224">
        <v>37162.9</v>
      </c>
      <c r="E101" s="103">
        <v>36826</v>
      </c>
      <c r="F101" s="224">
        <v>36009.2</v>
      </c>
      <c r="G101" s="253">
        <f>F101/E101*100</f>
        <v>97.78200184652147</v>
      </c>
      <c r="L101" s="111"/>
    </row>
    <row r="102" spans="1:12" s="109" customFormat="1" ht="15.75">
      <c r="A102" s="279"/>
      <c r="B102" s="276" t="s">
        <v>31</v>
      </c>
      <c r="C102" s="264"/>
      <c r="D102" s="224"/>
      <c r="E102" s="103"/>
      <c r="F102" s="224"/>
      <c r="G102" s="253"/>
      <c r="L102" s="111"/>
    </row>
    <row r="103" spans="1:12" s="109" customFormat="1" ht="42.75">
      <c r="A103" s="279">
        <f>A101+1</f>
        <v>82</v>
      </c>
      <c r="B103" s="221" t="s">
        <v>76</v>
      </c>
      <c r="C103" s="222" t="s">
        <v>38</v>
      </c>
      <c r="D103" s="224">
        <v>35</v>
      </c>
      <c r="E103" s="103">
        <v>47.2</v>
      </c>
      <c r="F103" s="224">
        <v>47</v>
      </c>
      <c r="G103" s="258">
        <f>F103/E103*100</f>
        <v>99.57627118644066</v>
      </c>
      <c r="L103" s="111"/>
    </row>
    <row r="104" spans="1:12" s="109" customFormat="1" ht="71.25">
      <c r="A104" s="279">
        <v>83</v>
      </c>
      <c r="B104" s="221" t="s">
        <v>141</v>
      </c>
      <c r="C104" s="222" t="s">
        <v>38</v>
      </c>
      <c r="D104" s="224">
        <v>21</v>
      </c>
      <c r="E104" s="224">
        <v>85.2</v>
      </c>
      <c r="F104" s="224">
        <v>85.5</v>
      </c>
      <c r="G104" s="253">
        <f aca="true" t="shared" si="6" ref="G104:G109">F104/E104*100</f>
        <v>100.35211267605632</v>
      </c>
      <c r="L104" s="111"/>
    </row>
    <row r="105" spans="1:7" s="109" customFormat="1" ht="14.25">
      <c r="A105" s="279"/>
      <c r="B105" s="221" t="s">
        <v>142</v>
      </c>
      <c r="C105" s="222" t="s">
        <v>38</v>
      </c>
      <c r="D105" s="103">
        <v>57</v>
      </c>
      <c r="E105" s="223">
        <v>67</v>
      </c>
      <c r="F105" s="103">
        <v>70</v>
      </c>
      <c r="G105" s="253">
        <f t="shared" si="6"/>
        <v>104.4776119402985</v>
      </c>
    </row>
    <row r="106" spans="1:7" s="109" customFormat="1" ht="28.5">
      <c r="A106" s="279">
        <v>84</v>
      </c>
      <c r="B106" s="221" t="s">
        <v>230</v>
      </c>
      <c r="C106" s="222" t="s">
        <v>38</v>
      </c>
      <c r="D106" s="103">
        <v>53.3</v>
      </c>
      <c r="E106" s="224">
        <v>54</v>
      </c>
      <c r="F106" s="103">
        <v>54</v>
      </c>
      <c r="G106" s="253">
        <f t="shared" si="6"/>
        <v>100</v>
      </c>
    </row>
    <row r="107" spans="1:12" s="109" customFormat="1" ht="60.75" customHeight="1">
      <c r="A107" s="279">
        <v>85</v>
      </c>
      <c r="B107" s="244" t="s">
        <v>23</v>
      </c>
      <c r="C107" s="222" t="s">
        <v>43</v>
      </c>
      <c r="D107" s="291">
        <v>0</v>
      </c>
      <c r="E107" s="224">
        <v>0</v>
      </c>
      <c r="F107" s="291">
        <v>0</v>
      </c>
      <c r="G107" s="253">
        <v>0</v>
      </c>
      <c r="H107" s="230">
        <v>4.8</v>
      </c>
      <c r="I107" s="230">
        <v>4.8</v>
      </c>
      <c r="J107" s="230">
        <v>4.8</v>
      </c>
      <c r="K107" s="301">
        <v>4.8</v>
      </c>
      <c r="L107" s="111"/>
    </row>
    <row r="108" spans="1:12" s="109" customFormat="1" ht="15.75">
      <c r="A108" s="279">
        <v>86</v>
      </c>
      <c r="B108" s="244" t="s">
        <v>9</v>
      </c>
      <c r="C108" s="222" t="s">
        <v>44</v>
      </c>
      <c r="D108" s="103">
        <v>73</v>
      </c>
      <c r="E108" s="224">
        <v>80</v>
      </c>
      <c r="F108" s="103">
        <v>71</v>
      </c>
      <c r="G108" s="253">
        <f t="shared" si="6"/>
        <v>88.75</v>
      </c>
      <c r="L108" s="111"/>
    </row>
    <row r="109" spans="1:12" s="109" customFormat="1" ht="15.75">
      <c r="A109" s="279">
        <v>87</v>
      </c>
      <c r="B109" s="292" t="s">
        <v>16</v>
      </c>
      <c r="C109" s="264" t="s">
        <v>40</v>
      </c>
      <c r="D109" s="253">
        <v>25856.8</v>
      </c>
      <c r="E109" s="225">
        <v>27754.4</v>
      </c>
      <c r="F109" s="253">
        <v>27754.4</v>
      </c>
      <c r="G109" s="253">
        <f t="shared" si="6"/>
        <v>100</v>
      </c>
      <c r="L109" s="111"/>
    </row>
    <row r="110" spans="1:12" s="109" customFormat="1" ht="15.75">
      <c r="A110" s="279"/>
      <c r="B110" s="276" t="s">
        <v>27</v>
      </c>
      <c r="C110" s="222"/>
      <c r="D110" s="103"/>
      <c r="E110" s="103"/>
      <c r="F110" s="103"/>
      <c r="G110" s="246"/>
      <c r="L110" s="111"/>
    </row>
    <row r="111" spans="1:12" s="109" customFormat="1" ht="57">
      <c r="A111" s="279">
        <v>88</v>
      </c>
      <c r="B111" s="300" t="s">
        <v>88</v>
      </c>
      <c r="C111" s="222"/>
      <c r="D111" s="103">
        <v>1.4</v>
      </c>
      <c r="E111" s="291">
        <v>4.8</v>
      </c>
      <c r="F111" s="103">
        <v>5.3</v>
      </c>
      <c r="G111" s="253">
        <f>F111/E111*100</f>
        <v>110.41666666666667</v>
      </c>
      <c r="L111" s="112"/>
    </row>
    <row r="112" spans="1:12" s="109" customFormat="1" ht="15.75">
      <c r="A112" s="279">
        <v>89</v>
      </c>
      <c r="B112" s="244" t="s">
        <v>23</v>
      </c>
      <c r="C112" s="222" t="s">
        <v>42</v>
      </c>
      <c r="D112" s="103">
        <v>5.6</v>
      </c>
      <c r="E112" s="225">
        <v>4.6</v>
      </c>
      <c r="F112" s="103">
        <v>4.8</v>
      </c>
      <c r="G112" s="253">
        <f>F112/E112*100</f>
        <v>104.34782608695652</v>
      </c>
      <c r="L112" s="111"/>
    </row>
    <row r="113" spans="1:7" s="109" customFormat="1" ht="71.25">
      <c r="A113" s="279">
        <v>90</v>
      </c>
      <c r="B113" s="244" t="s">
        <v>118</v>
      </c>
      <c r="C113" s="222" t="s">
        <v>38</v>
      </c>
      <c r="D113" s="103">
        <v>0.4</v>
      </c>
      <c r="E113" s="103">
        <v>0.5</v>
      </c>
      <c r="F113" s="103">
        <v>0.4</v>
      </c>
      <c r="G113" s="253">
        <f>F113/E113*100</f>
        <v>80</v>
      </c>
    </row>
    <row r="114" spans="1:12" s="109" customFormat="1" ht="24" customHeight="1">
      <c r="A114" s="279">
        <v>91</v>
      </c>
      <c r="B114" s="244" t="s">
        <v>9</v>
      </c>
      <c r="C114" s="222" t="s">
        <v>44</v>
      </c>
      <c r="D114" s="218">
        <v>62</v>
      </c>
      <c r="E114" s="103">
        <v>99</v>
      </c>
      <c r="F114" s="218">
        <v>103</v>
      </c>
      <c r="G114" s="253">
        <f>F114/E114*100</f>
        <v>104.04040404040404</v>
      </c>
      <c r="L114" s="111"/>
    </row>
    <row r="115" spans="1:12" s="109" customFormat="1" ht="15.75">
      <c r="A115" s="279">
        <v>92</v>
      </c>
      <c r="B115" s="244" t="s">
        <v>16</v>
      </c>
      <c r="C115" s="222" t="s">
        <v>40</v>
      </c>
      <c r="D115" s="218">
        <v>29661</v>
      </c>
      <c r="E115" s="103">
        <v>26728</v>
      </c>
      <c r="F115" s="218">
        <v>26818.3</v>
      </c>
      <c r="G115" s="253">
        <f>F115/E115*100</f>
        <v>100.33784794971565</v>
      </c>
      <c r="L115" s="111"/>
    </row>
    <row r="116" spans="1:12" s="109" customFormat="1" ht="30.75">
      <c r="A116" s="279"/>
      <c r="B116" s="280" t="s">
        <v>28</v>
      </c>
      <c r="C116" s="264"/>
      <c r="D116" s="218"/>
      <c r="E116" s="103"/>
      <c r="F116" s="218"/>
      <c r="G116" s="253"/>
      <c r="L116" s="111"/>
    </row>
    <row r="117" spans="1:12" s="109" customFormat="1" ht="30.75">
      <c r="A117" s="279">
        <v>93</v>
      </c>
      <c r="B117" s="220" t="s">
        <v>105</v>
      </c>
      <c r="C117" s="288"/>
      <c r="D117" s="218"/>
      <c r="E117" s="103"/>
      <c r="F117" s="218"/>
      <c r="G117" s="253"/>
      <c r="L117" s="111"/>
    </row>
    <row r="118" spans="1:12" s="109" customFormat="1" ht="15.75">
      <c r="A118" s="279">
        <v>94</v>
      </c>
      <c r="B118" s="220" t="s">
        <v>106</v>
      </c>
      <c r="C118" s="449" t="s">
        <v>107</v>
      </c>
      <c r="D118" s="218">
        <v>5.6</v>
      </c>
      <c r="E118" s="218">
        <v>4.8</v>
      </c>
      <c r="F118" s="218">
        <v>1</v>
      </c>
      <c r="G118" s="212">
        <f>F118/E118*100</f>
        <v>20.833333333333336</v>
      </c>
      <c r="L118" s="111"/>
    </row>
    <row r="119" spans="1:12" s="109" customFormat="1" ht="30.75">
      <c r="A119" s="279">
        <v>95</v>
      </c>
      <c r="B119" s="220" t="s">
        <v>108</v>
      </c>
      <c r="C119" s="450"/>
      <c r="D119" s="218">
        <v>0</v>
      </c>
      <c r="E119" s="218">
        <v>2.1</v>
      </c>
      <c r="F119" s="218">
        <v>0.5</v>
      </c>
      <c r="G119" s="258">
        <f aca="true" t="shared" si="7" ref="G119:G124">F119/E119*100</f>
        <v>23.809523809523807</v>
      </c>
      <c r="L119" s="111"/>
    </row>
    <row r="120" spans="1:12" s="109" customFormat="1" ht="15.75">
      <c r="A120" s="279">
        <v>96</v>
      </c>
      <c r="B120" s="220" t="s">
        <v>109</v>
      </c>
      <c r="C120" s="450"/>
      <c r="D120" s="218">
        <v>10.6</v>
      </c>
      <c r="E120" s="218">
        <v>0</v>
      </c>
      <c r="F120" s="218">
        <v>4.5</v>
      </c>
      <c r="G120" s="253">
        <v>0</v>
      </c>
      <c r="L120" s="111"/>
    </row>
    <row r="121" spans="1:7" s="109" customFormat="1" ht="30.75">
      <c r="A121" s="279">
        <v>97</v>
      </c>
      <c r="B121" s="220" t="s">
        <v>110</v>
      </c>
      <c r="C121" s="451"/>
      <c r="D121" s="103">
        <v>2.5</v>
      </c>
      <c r="E121" s="218">
        <v>1.07</v>
      </c>
      <c r="F121" s="103">
        <v>6.1</v>
      </c>
      <c r="G121" s="212">
        <f t="shared" si="7"/>
        <v>570.0934579439252</v>
      </c>
    </row>
    <row r="122" spans="1:7" s="109" customFormat="1" ht="141">
      <c r="A122" s="279">
        <v>98</v>
      </c>
      <c r="B122" s="220" t="s">
        <v>111</v>
      </c>
      <c r="C122" s="288" t="s">
        <v>38</v>
      </c>
      <c r="D122" s="103">
        <v>0</v>
      </c>
      <c r="E122" s="218">
        <v>0</v>
      </c>
      <c r="F122" s="103">
        <v>0</v>
      </c>
      <c r="G122" s="253">
        <v>100</v>
      </c>
    </row>
    <row r="123" spans="1:7" s="109" customFormat="1" ht="15.75">
      <c r="A123" s="279">
        <v>99</v>
      </c>
      <c r="B123" s="302" t="s">
        <v>9</v>
      </c>
      <c r="C123" s="288" t="s">
        <v>44</v>
      </c>
      <c r="D123" s="553">
        <v>3</v>
      </c>
      <c r="E123" s="108">
        <v>3</v>
      </c>
      <c r="F123" s="553">
        <v>3</v>
      </c>
      <c r="G123" s="253">
        <f t="shared" si="7"/>
        <v>100</v>
      </c>
    </row>
    <row r="124" spans="1:7" s="109" customFormat="1" ht="15.75">
      <c r="A124" s="279">
        <v>100</v>
      </c>
      <c r="B124" s="302" t="s">
        <v>16</v>
      </c>
      <c r="C124" s="288" t="s">
        <v>112</v>
      </c>
      <c r="D124" s="103">
        <v>22693</v>
      </c>
      <c r="E124" s="108">
        <v>24948</v>
      </c>
      <c r="F124" s="103">
        <v>34233</v>
      </c>
      <c r="G124" s="212">
        <f t="shared" si="7"/>
        <v>137.2174122174122</v>
      </c>
    </row>
    <row r="125" spans="1:7" s="109" customFormat="1" ht="15.75">
      <c r="A125" s="279" t="s">
        <v>135</v>
      </c>
      <c r="B125" s="283" t="s">
        <v>14</v>
      </c>
      <c r="C125" s="264"/>
      <c r="D125" s="103"/>
      <c r="E125" s="103"/>
      <c r="F125" s="103"/>
      <c r="G125" s="253"/>
    </row>
    <row r="126" spans="1:12" s="109" customFormat="1" ht="14.25">
      <c r="A126" s="279">
        <v>101</v>
      </c>
      <c r="B126" s="244" t="s">
        <v>15</v>
      </c>
      <c r="C126" s="222" t="s">
        <v>42</v>
      </c>
      <c r="D126" s="103">
        <v>53</v>
      </c>
      <c r="E126" s="103">
        <v>106.1</v>
      </c>
      <c r="F126" s="103">
        <v>107.9</v>
      </c>
      <c r="G126" s="253">
        <f>F126/E126*100</f>
        <v>101.69651272384543</v>
      </c>
      <c r="L126" s="110"/>
    </row>
    <row r="127" spans="1:12" s="109" customFormat="1" ht="28.5">
      <c r="A127" s="279">
        <v>102</v>
      </c>
      <c r="B127" s="252" t="s">
        <v>82</v>
      </c>
      <c r="C127" s="222" t="s">
        <v>45</v>
      </c>
      <c r="D127" s="218">
        <v>24.1</v>
      </c>
      <c r="E127" s="304">
        <v>24.3</v>
      </c>
      <c r="F127" s="218">
        <v>24.6</v>
      </c>
      <c r="G127" s="212">
        <f>F127/E127*100</f>
        <v>101.23456790123457</v>
      </c>
      <c r="L127" s="111"/>
    </row>
    <row r="128" spans="1:18" s="109" customFormat="1" ht="54" customHeight="1">
      <c r="A128" s="279">
        <v>103</v>
      </c>
      <c r="B128" s="252" t="s">
        <v>73</v>
      </c>
      <c r="C128" s="222" t="s">
        <v>46</v>
      </c>
      <c r="D128" s="218">
        <v>0.02</v>
      </c>
      <c r="E128" s="103">
        <v>0.06</v>
      </c>
      <c r="F128" s="218">
        <v>0.03</v>
      </c>
      <c r="G128" s="103">
        <f>F128/E128*100</f>
        <v>50</v>
      </c>
      <c r="L128" s="111"/>
      <c r="M128" s="306"/>
      <c r="N128" s="306"/>
      <c r="O128" s="306"/>
      <c r="P128" s="306"/>
      <c r="Q128" s="306"/>
      <c r="R128" s="306"/>
    </row>
    <row r="129" spans="1:12" s="109" customFormat="1" ht="15.75">
      <c r="A129" s="279">
        <v>104</v>
      </c>
      <c r="B129" s="244" t="s">
        <v>72</v>
      </c>
      <c r="C129" s="222" t="s">
        <v>46</v>
      </c>
      <c r="D129" s="218">
        <v>404</v>
      </c>
      <c r="E129" s="103">
        <v>1340</v>
      </c>
      <c r="F129" s="218">
        <v>756</v>
      </c>
      <c r="G129" s="212">
        <f>F129/E129*100</f>
        <v>56.4179104477612</v>
      </c>
      <c r="L129" s="112"/>
    </row>
    <row r="130" spans="1:12" s="109" customFormat="1" ht="30.75">
      <c r="A130" s="279" t="s">
        <v>121</v>
      </c>
      <c r="B130" s="276" t="s">
        <v>32</v>
      </c>
      <c r="C130" s="222"/>
      <c r="D130" s="103"/>
      <c r="E130" s="103"/>
      <c r="F130" s="103"/>
      <c r="G130" s="305"/>
      <c r="L130" s="111"/>
    </row>
    <row r="131" spans="1:12" s="109" customFormat="1" ht="28.5">
      <c r="A131" s="279">
        <v>105</v>
      </c>
      <c r="B131" s="252" t="s">
        <v>83</v>
      </c>
      <c r="C131" s="222" t="s">
        <v>38</v>
      </c>
      <c r="D131" s="218">
        <v>0.43</v>
      </c>
      <c r="E131" s="218">
        <v>0.43</v>
      </c>
      <c r="F131" s="218">
        <v>0.43</v>
      </c>
      <c r="G131" s="305">
        <f>F131/E131*100</f>
        <v>100</v>
      </c>
      <c r="H131" s="108">
        <v>68</v>
      </c>
      <c r="I131" s="108">
        <v>68</v>
      </c>
      <c r="J131" s="108">
        <v>68</v>
      </c>
      <c r="K131" s="108">
        <v>68</v>
      </c>
      <c r="L131" s="111"/>
    </row>
    <row r="132" spans="1:12" s="109" customFormat="1" ht="42.75">
      <c r="A132" s="279">
        <v>106</v>
      </c>
      <c r="B132" s="252" t="s">
        <v>84</v>
      </c>
      <c r="C132" s="222" t="s">
        <v>38</v>
      </c>
      <c r="D132" s="218">
        <v>69.3</v>
      </c>
      <c r="E132" s="218">
        <v>70</v>
      </c>
      <c r="F132" s="218">
        <v>45.3</v>
      </c>
      <c r="G132" s="305">
        <f>F132/E132*100</f>
        <v>64.71428571428571</v>
      </c>
      <c r="L132" s="111"/>
    </row>
    <row r="133" spans="1:12" s="109" customFormat="1" ht="28.5">
      <c r="A133" s="279">
        <v>107</v>
      </c>
      <c r="B133" s="252" t="s">
        <v>179</v>
      </c>
      <c r="C133" s="222" t="s">
        <v>38</v>
      </c>
      <c r="D133" s="103">
        <v>88</v>
      </c>
      <c r="E133" s="218">
        <v>90</v>
      </c>
      <c r="F133" s="103">
        <v>90</v>
      </c>
      <c r="G133" s="305">
        <f>F133/E133*100</f>
        <v>100</v>
      </c>
      <c r="L133" s="110"/>
    </row>
    <row r="134" spans="1:12" s="109" customFormat="1" ht="14.25">
      <c r="A134" s="279">
        <v>108</v>
      </c>
      <c r="B134" s="244" t="s">
        <v>59</v>
      </c>
      <c r="C134" s="222" t="s">
        <v>38</v>
      </c>
      <c r="D134" s="103">
        <v>0</v>
      </c>
      <c r="E134" s="103">
        <v>0</v>
      </c>
      <c r="F134" s="103">
        <v>0</v>
      </c>
      <c r="G134" s="305">
        <v>0</v>
      </c>
      <c r="L134" s="110"/>
    </row>
    <row r="135" spans="1:12" s="109" customFormat="1" ht="14.25">
      <c r="A135" s="279">
        <v>109</v>
      </c>
      <c r="B135" s="252" t="s">
        <v>9</v>
      </c>
      <c r="C135" s="222" t="s">
        <v>44</v>
      </c>
      <c r="D135" s="103">
        <v>188</v>
      </c>
      <c r="E135" s="218">
        <v>192</v>
      </c>
      <c r="F135" s="103">
        <v>192</v>
      </c>
      <c r="G135" s="305">
        <f>F135/E135*100</f>
        <v>100</v>
      </c>
      <c r="L135" s="110"/>
    </row>
    <row r="136" spans="1:7" s="109" customFormat="1" ht="14.25">
      <c r="A136" s="279">
        <v>110</v>
      </c>
      <c r="B136" s="252" t="s">
        <v>231</v>
      </c>
      <c r="C136" s="222" t="s">
        <v>40</v>
      </c>
      <c r="D136" s="103">
        <v>23995</v>
      </c>
      <c r="E136" s="218">
        <v>21000</v>
      </c>
      <c r="F136" s="103">
        <v>22403</v>
      </c>
      <c r="G136" s="305">
        <f>F136/E136*100</f>
        <v>106.68095238095239</v>
      </c>
    </row>
    <row r="137" spans="1:7" s="109" customFormat="1" ht="27">
      <c r="A137" s="240"/>
      <c r="B137" s="554" t="s">
        <v>66</v>
      </c>
      <c r="C137" s="230"/>
      <c r="D137" s="218"/>
      <c r="E137" s="103"/>
      <c r="F137" s="218"/>
      <c r="G137" s="305"/>
    </row>
    <row r="138" spans="1:7" s="109" customFormat="1" ht="14.25">
      <c r="A138" s="240">
        <v>111</v>
      </c>
      <c r="B138" s="300" t="s">
        <v>113</v>
      </c>
      <c r="C138" s="288" t="s">
        <v>114</v>
      </c>
      <c r="D138" s="218">
        <v>0</v>
      </c>
      <c r="E138" s="103">
        <v>0</v>
      </c>
      <c r="F138" s="218">
        <v>0</v>
      </c>
      <c r="G138" s="347">
        <v>0</v>
      </c>
    </row>
    <row r="139" spans="1:7" s="109" customFormat="1" ht="75.75" customHeight="1">
      <c r="A139" s="240">
        <v>112</v>
      </c>
      <c r="B139" s="300" t="s">
        <v>115</v>
      </c>
      <c r="C139" s="288" t="s">
        <v>114</v>
      </c>
      <c r="D139" s="291">
        <v>0</v>
      </c>
      <c r="E139" s="103">
        <v>0</v>
      </c>
      <c r="F139" s="291">
        <v>0</v>
      </c>
      <c r="G139" s="305">
        <v>0</v>
      </c>
    </row>
    <row r="140" spans="1:7" s="109" customFormat="1" ht="14.25">
      <c r="A140" s="240">
        <v>113</v>
      </c>
      <c r="B140" s="308" t="s">
        <v>119</v>
      </c>
      <c r="C140" s="288" t="s">
        <v>120</v>
      </c>
      <c r="D140" s="103">
        <v>0</v>
      </c>
      <c r="E140" s="103">
        <v>0</v>
      </c>
      <c r="F140" s="103">
        <v>0</v>
      </c>
      <c r="G140" s="347">
        <v>0</v>
      </c>
    </row>
    <row r="141" spans="1:14" s="109" customFormat="1" ht="28.5">
      <c r="A141" s="555">
        <v>114</v>
      </c>
      <c r="B141" s="556" t="s">
        <v>17</v>
      </c>
      <c r="C141" s="459" t="s">
        <v>48</v>
      </c>
      <c r="D141" s="103">
        <v>40.4</v>
      </c>
      <c r="E141" s="103">
        <v>100</v>
      </c>
      <c r="F141" s="103">
        <v>121.7</v>
      </c>
      <c r="G141" s="305">
        <f>F141/E141*100</f>
        <v>121.7</v>
      </c>
      <c r="N141" s="282"/>
    </row>
    <row r="142" spans="1:7" s="109" customFormat="1" ht="14.25">
      <c r="A142" s="257">
        <v>115</v>
      </c>
      <c r="B142" s="252" t="s">
        <v>9</v>
      </c>
      <c r="C142" s="225" t="s">
        <v>44</v>
      </c>
      <c r="D142" s="103">
        <v>93</v>
      </c>
      <c r="E142" s="103">
        <v>93</v>
      </c>
      <c r="F142" s="103">
        <v>93</v>
      </c>
      <c r="G142" s="347">
        <f>F142/E142*100</f>
        <v>100</v>
      </c>
    </row>
    <row r="143" spans="1:7" s="109" customFormat="1" ht="14.25">
      <c r="A143" s="257">
        <v>116</v>
      </c>
      <c r="B143" s="252" t="s">
        <v>16</v>
      </c>
      <c r="C143" s="225" t="s">
        <v>40</v>
      </c>
      <c r="D143" s="225">
        <v>18195</v>
      </c>
      <c r="E143" s="103">
        <v>19188</v>
      </c>
      <c r="F143" s="225">
        <v>19188</v>
      </c>
      <c r="G143" s="347">
        <f>F143/E143*100</f>
        <v>100</v>
      </c>
    </row>
    <row r="144" spans="1:7" s="109" customFormat="1" ht="85.5">
      <c r="A144" s="257">
        <v>117</v>
      </c>
      <c r="B144" s="252" t="s">
        <v>77</v>
      </c>
      <c r="C144" s="225"/>
      <c r="D144" s="103">
        <v>43</v>
      </c>
      <c r="E144" s="218">
        <v>43.1</v>
      </c>
      <c r="F144" s="103">
        <v>43.1</v>
      </c>
      <c r="G144" s="305">
        <f>F144/E144*100</f>
        <v>100</v>
      </c>
    </row>
    <row r="145" spans="1:7" s="109" customFormat="1" ht="30.75">
      <c r="A145" s="257"/>
      <c r="B145" s="283" t="s">
        <v>65</v>
      </c>
      <c r="C145" s="264"/>
      <c r="D145" s="103"/>
      <c r="E145" s="103"/>
      <c r="F145" s="103"/>
      <c r="G145" s="253"/>
    </row>
    <row r="146" spans="1:12" s="109" customFormat="1" ht="19.5" customHeight="1">
      <c r="A146" s="257">
        <v>118</v>
      </c>
      <c r="B146" s="244" t="s">
        <v>63</v>
      </c>
      <c r="C146" s="222" t="s">
        <v>42</v>
      </c>
      <c r="D146" s="103">
        <v>99.1</v>
      </c>
      <c r="E146" s="103">
        <v>105</v>
      </c>
      <c r="F146" s="103">
        <v>110.7</v>
      </c>
      <c r="G146" s="253">
        <f>F146/E146*100</f>
        <v>105.42857142857143</v>
      </c>
      <c r="L146" s="110"/>
    </row>
    <row r="147" spans="1:7" ht="15.75">
      <c r="A147" s="257">
        <v>119</v>
      </c>
      <c r="B147" s="220" t="s">
        <v>232</v>
      </c>
      <c r="C147" s="288" t="s">
        <v>50</v>
      </c>
      <c r="D147" s="103">
        <v>1247</v>
      </c>
      <c r="E147" s="224">
        <v>1250</v>
      </c>
      <c r="F147" s="103">
        <v>1186</v>
      </c>
      <c r="G147" s="253">
        <f>F147/E147*100</f>
        <v>94.88</v>
      </c>
    </row>
    <row r="148" spans="1:7" ht="14.25">
      <c r="A148" s="257">
        <v>120</v>
      </c>
      <c r="B148" s="252" t="s">
        <v>9</v>
      </c>
      <c r="C148" s="222" t="s">
        <v>44</v>
      </c>
      <c r="D148" s="103">
        <v>86</v>
      </c>
      <c r="E148" s="223">
        <v>81</v>
      </c>
      <c r="F148" s="103">
        <v>85</v>
      </c>
      <c r="G148" s="253">
        <f>F148/E148*100</f>
        <v>104.93827160493827</v>
      </c>
    </row>
    <row r="149" spans="1:7" ht="14.25">
      <c r="A149" s="257">
        <v>121</v>
      </c>
      <c r="B149" s="252" t="s">
        <v>16</v>
      </c>
      <c r="C149" s="222" t="s">
        <v>40</v>
      </c>
      <c r="D149" s="103">
        <v>21480</v>
      </c>
      <c r="E149" s="223">
        <v>26000</v>
      </c>
      <c r="F149" s="103">
        <v>26250</v>
      </c>
      <c r="G149" s="253">
        <f>F149/E149*100</f>
        <v>100.96153846153845</v>
      </c>
    </row>
    <row r="150" spans="1:7" ht="15.75">
      <c r="A150" s="242"/>
      <c r="B150" s="283" t="s">
        <v>34</v>
      </c>
      <c r="C150" s="264"/>
      <c r="D150" s="103"/>
      <c r="E150" s="103"/>
      <c r="F150" s="103"/>
      <c r="G150" s="253"/>
    </row>
    <row r="151" spans="1:7" ht="28.5">
      <c r="A151" s="257">
        <v>122</v>
      </c>
      <c r="B151" s="244" t="s">
        <v>35</v>
      </c>
      <c r="C151" s="222" t="s">
        <v>50</v>
      </c>
      <c r="D151" s="103">
        <v>1138</v>
      </c>
      <c r="E151" s="103">
        <v>1138</v>
      </c>
      <c r="F151" s="103">
        <v>1239</v>
      </c>
      <c r="G151" s="253">
        <f>F151/E151*100</f>
        <v>108.87521968365554</v>
      </c>
    </row>
  </sheetData>
  <sheetProtection/>
  <mergeCells count="4">
    <mergeCell ref="A1:G1"/>
    <mergeCell ref="C88:C89"/>
    <mergeCell ref="C97:C99"/>
    <mergeCell ref="C118:C12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55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6.8515625" style="668" customWidth="1"/>
    <col min="2" max="2" width="42.421875" style="598" customWidth="1"/>
    <col min="3" max="3" width="8.57421875" style="669" customWidth="1"/>
    <col min="4" max="4" width="11.7109375" style="668" customWidth="1"/>
    <col min="5" max="5" width="15.7109375" style="670" customWidth="1"/>
    <col min="6" max="6" width="14.140625" style="670" customWidth="1"/>
    <col min="7" max="7" width="13.421875" style="670" customWidth="1"/>
    <col min="8" max="11" width="9.140625" style="582" hidden="1" customWidth="1"/>
    <col min="12" max="12" width="9.140625" style="582" customWidth="1"/>
    <col min="13" max="13" width="14.7109375" style="582" customWidth="1"/>
    <col min="14" max="14" width="9.140625" style="582" customWidth="1"/>
    <col min="15" max="15" width="9.8515625" style="582" customWidth="1"/>
    <col min="16" max="16384" width="9.140625" style="582" customWidth="1"/>
  </cols>
  <sheetData>
    <row r="1" spans="1:7" ht="15">
      <c r="A1" s="468" t="s">
        <v>135</v>
      </c>
      <c r="B1" s="469"/>
      <c r="C1" s="469"/>
      <c r="D1" s="469"/>
      <c r="E1" s="469"/>
      <c r="F1" s="469"/>
      <c r="G1" s="469"/>
    </row>
    <row r="2" spans="1:7" s="587" customFormat="1" ht="24">
      <c r="A2" s="583"/>
      <c r="B2" s="584" t="s">
        <v>51</v>
      </c>
      <c r="C2" s="585" t="s">
        <v>36</v>
      </c>
      <c r="D2" s="586" t="s">
        <v>243</v>
      </c>
      <c r="E2" s="586" t="s">
        <v>244</v>
      </c>
      <c r="F2" s="586" t="s">
        <v>245</v>
      </c>
      <c r="G2" s="586" t="s">
        <v>38</v>
      </c>
    </row>
    <row r="3" spans="1:7" s="593" customFormat="1" ht="15.75">
      <c r="A3" s="588"/>
      <c r="B3" s="589" t="s">
        <v>0</v>
      </c>
      <c r="C3" s="590"/>
      <c r="D3" s="591"/>
      <c r="E3" s="592"/>
      <c r="F3" s="592"/>
      <c r="G3" s="592"/>
    </row>
    <row r="4" spans="1:11" s="593" customFormat="1" ht="30">
      <c r="A4" s="588">
        <v>1</v>
      </c>
      <c r="B4" s="594" t="s">
        <v>1</v>
      </c>
      <c r="C4" s="595" t="s">
        <v>37</v>
      </c>
      <c r="D4" s="590">
        <v>22.2</v>
      </c>
      <c r="E4" s="590">
        <v>22</v>
      </c>
      <c r="F4" s="590">
        <v>22</v>
      </c>
      <c r="G4" s="596">
        <f>F4/E4*100</f>
        <v>100</v>
      </c>
      <c r="H4" s="590">
        <v>23.7</v>
      </c>
      <c r="I4" s="590">
        <v>23.7</v>
      </c>
      <c r="J4" s="590">
        <v>23.7</v>
      </c>
      <c r="K4" s="590">
        <v>23.7</v>
      </c>
    </row>
    <row r="5" spans="1:11" s="593" customFormat="1" ht="30">
      <c r="A5" s="588">
        <f>A4+1</f>
        <v>2</v>
      </c>
      <c r="B5" s="594" t="s">
        <v>2</v>
      </c>
      <c r="C5" s="595" t="s">
        <v>135</v>
      </c>
      <c r="D5" s="581">
        <v>11.8</v>
      </c>
      <c r="E5" s="581">
        <v>11.6</v>
      </c>
      <c r="F5" s="581">
        <v>11.6</v>
      </c>
      <c r="G5" s="596">
        <f>F5/E5*100</f>
        <v>100</v>
      </c>
      <c r="H5" s="581">
        <v>17.57</v>
      </c>
      <c r="I5" s="581">
        <v>17.57</v>
      </c>
      <c r="J5" s="581">
        <v>17.57</v>
      </c>
      <c r="K5" s="581">
        <v>17.57</v>
      </c>
    </row>
    <row r="6" spans="1:7" s="593" customFormat="1" ht="15">
      <c r="A6" s="588">
        <f>A5+1</f>
        <v>3</v>
      </c>
      <c r="B6" s="594" t="s">
        <v>3</v>
      </c>
      <c r="C6" s="595" t="s">
        <v>37</v>
      </c>
      <c r="D6" s="581">
        <v>11.7</v>
      </c>
      <c r="E6" s="581">
        <v>10.2</v>
      </c>
      <c r="F6" s="581">
        <v>10.2</v>
      </c>
      <c r="G6" s="596">
        <f>F6/E6*100</f>
        <v>100</v>
      </c>
    </row>
    <row r="7" spans="1:12" s="593" customFormat="1" ht="30">
      <c r="A7" s="588">
        <f>A6+1</f>
        <v>4</v>
      </c>
      <c r="B7" s="594" t="s">
        <v>199</v>
      </c>
      <c r="C7" s="595" t="s">
        <v>195</v>
      </c>
      <c r="D7" s="581">
        <v>96</v>
      </c>
      <c r="E7" s="581">
        <v>121</v>
      </c>
      <c r="F7" s="581">
        <v>127</v>
      </c>
      <c r="G7" s="596">
        <f>F7/E7*100</f>
        <v>104.95867768595042</v>
      </c>
      <c r="L7" s="597"/>
    </row>
    <row r="8" spans="1:12" s="593" customFormat="1" ht="30">
      <c r="A8" s="588">
        <f>A7+1</f>
        <v>5</v>
      </c>
      <c r="B8" s="598" t="s">
        <v>52</v>
      </c>
      <c r="C8" s="595" t="s">
        <v>38</v>
      </c>
      <c r="D8" s="581">
        <v>1</v>
      </c>
      <c r="E8" s="581">
        <v>0.6</v>
      </c>
      <c r="F8" s="581">
        <v>0.5</v>
      </c>
      <c r="G8" s="596">
        <f>F8/E8*100</f>
        <v>83.33333333333334</v>
      </c>
      <c r="L8" s="597"/>
    </row>
    <row r="9" spans="1:12" s="593" customFormat="1" ht="15.75">
      <c r="A9" s="588"/>
      <c r="B9" s="589" t="s">
        <v>67</v>
      </c>
      <c r="C9" s="595"/>
      <c r="D9" s="581"/>
      <c r="E9" s="599"/>
      <c r="F9" s="581"/>
      <c r="G9" s="596"/>
      <c r="L9" s="597"/>
    </row>
    <row r="10" spans="1:7" s="593" customFormat="1" ht="15.75">
      <c r="A10" s="588">
        <f>A8+1</f>
        <v>6</v>
      </c>
      <c r="B10" s="594" t="s">
        <v>4</v>
      </c>
      <c r="C10" s="595" t="s">
        <v>39</v>
      </c>
      <c r="D10" s="581">
        <v>474.7</v>
      </c>
      <c r="E10" s="600">
        <v>665</v>
      </c>
      <c r="F10" s="581">
        <v>722.2</v>
      </c>
      <c r="G10" s="596">
        <f>F10/E10*100</f>
        <v>108.6015037593985</v>
      </c>
    </row>
    <row r="11" spans="1:7" s="602" customFormat="1" ht="15.75">
      <c r="A11" s="601" t="s">
        <v>219</v>
      </c>
      <c r="B11" s="594" t="s">
        <v>54</v>
      </c>
      <c r="C11" s="595" t="s">
        <v>39</v>
      </c>
      <c r="D11" s="581">
        <v>308.4</v>
      </c>
      <c r="E11" s="600">
        <v>545</v>
      </c>
      <c r="F11" s="581">
        <v>579.9</v>
      </c>
      <c r="G11" s="596">
        <f>F11/E11*100</f>
        <v>106.40366972477065</v>
      </c>
    </row>
    <row r="12" spans="1:18" s="593" customFormat="1" ht="15">
      <c r="A12" s="588">
        <f>A10+1</f>
        <v>7</v>
      </c>
      <c r="B12" s="603" t="s">
        <v>5</v>
      </c>
      <c r="C12" s="595"/>
      <c r="D12" s="581">
        <v>34300</v>
      </c>
      <c r="E12" s="581">
        <v>34500</v>
      </c>
      <c r="F12" s="581">
        <v>39600</v>
      </c>
      <c r="G12" s="604">
        <f>F12/E12*100</f>
        <v>114.78260869565217</v>
      </c>
      <c r="L12" s="605"/>
      <c r="M12" s="605"/>
      <c r="N12" s="605"/>
      <c r="O12" s="605"/>
      <c r="P12" s="605"/>
      <c r="Q12" s="605"/>
      <c r="R12" s="605"/>
    </row>
    <row r="13" spans="1:7" s="593" customFormat="1" ht="45">
      <c r="A13" s="588">
        <v>8</v>
      </c>
      <c r="B13" s="606" t="s">
        <v>122</v>
      </c>
      <c r="C13" s="595" t="s">
        <v>42</v>
      </c>
      <c r="D13" s="581">
        <v>130.5</v>
      </c>
      <c r="E13" s="607">
        <v>166.4</v>
      </c>
      <c r="F13" s="581">
        <v>191.4</v>
      </c>
      <c r="G13" s="604">
        <f>F13/E13*100</f>
        <v>115.02403846153845</v>
      </c>
    </row>
    <row r="14" spans="1:7" s="593" customFormat="1" ht="60">
      <c r="A14" s="588">
        <v>9</v>
      </c>
      <c r="B14" s="594" t="s">
        <v>74</v>
      </c>
      <c r="C14" s="595" t="s">
        <v>40</v>
      </c>
      <c r="D14" s="581">
        <v>2973</v>
      </c>
      <c r="E14" s="581">
        <v>2370</v>
      </c>
      <c r="F14" s="581">
        <v>3244</v>
      </c>
      <c r="G14" s="672">
        <f>F14/E14*100</f>
        <v>136.87763713080167</v>
      </c>
    </row>
    <row r="15" spans="1:7" s="593" customFormat="1" ht="28.5">
      <c r="A15" s="588"/>
      <c r="B15" s="608" t="s">
        <v>68</v>
      </c>
      <c r="C15" s="595"/>
      <c r="D15" s="581"/>
      <c r="E15" s="581"/>
      <c r="F15" s="581"/>
      <c r="G15" s="596"/>
    </row>
    <row r="16" spans="1:15" s="593" customFormat="1" ht="15">
      <c r="A16" s="588">
        <f>A14+1</f>
        <v>10</v>
      </c>
      <c r="B16" s="594" t="s">
        <v>11</v>
      </c>
      <c r="C16" s="595" t="s">
        <v>42</v>
      </c>
      <c r="D16" s="581">
        <f>D21+D26+D31+D36+D41</f>
        <v>7475.8</v>
      </c>
      <c r="E16" s="581">
        <f>E21+E26+E31+E36+E41</f>
        <v>7926.900000000001</v>
      </c>
      <c r="F16" s="581">
        <f>F21+F26+F31+F36+F41</f>
        <v>8036.5</v>
      </c>
      <c r="G16" s="596">
        <f aca="true" t="shared" si="0" ref="G16:G23">F16/E16*100</f>
        <v>101.38263381649824</v>
      </c>
      <c r="L16" s="597"/>
      <c r="N16" s="609"/>
      <c r="O16" s="610"/>
    </row>
    <row r="17" spans="1:14" s="593" customFormat="1" ht="30">
      <c r="A17" s="611">
        <f>A16+1</f>
        <v>11</v>
      </c>
      <c r="B17" s="594" t="s">
        <v>60</v>
      </c>
      <c r="C17" s="595" t="s">
        <v>39</v>
      </c>
      <c r="D17" s="581">
        <f>D22+D27+D32+D37+D42</f>
        <v>58.900000000000006</v>
      </c>
      <c r="E17" s="581">
        <f>E22+E27+E32+E37+E42</f>
        <v>60</v>
      </c>
      <c r="F17" s="581">
        <f>F22+F27+F37+F42</f>
        <v>459.1</v>
      </c>
      <c r="G17" s="596">
        <f>F17/E17*100</f>
        <v>765.1666666666667</v>
      </c>
      <c r="L17" s="597"/>
      <c r="N17" s="609"/>
    </row>
    <row r="18" spans="1:12" s="593" customFormat="1" ht="30">
      <c r="A18" s="611">
        <f>A17+1</f>
        <v>12</v>
      </c>
      <c r="B18" s="594" t="s">
        <v>8</v>
      </c>
      <c r="C18" s="595" t="s">
        <v>43</v>
      </c>
      <c r="D18" s="612">
        <v>4663</v>
      </c>
      <c r="E18" s="612">
        <f>E16*1000/1348</f>
        <v>5880.4896142433245</v>
      </c>
      <c r="F18" s="612">
        <v>6587</v>
      </c>
      <c r="G18" s="604">
        <f t="shared" si="0"/>
        <v>112.01448233231149</v>
      </c>
      <c r="L18" s="597"/>
    </row>
    <row r="19" spans="1:7" s="593" customFormat="1" ht="15">
      <c r="A19" s="611">
        <v>13</v>
      </c>
      <c r="B19" s="606" t="s">
        <v>75</v>
      </c>
      <c r="C19" s="595" t="s">
        <v>40</v>
      </c>
      <c r="D19" s="613">
        <v>31600</v>
      </c>
      <c r="E19" s="691">
        <v>52300</v>
      </c>
      <c r="F19" s="613">
        <v>58682</v>
      </c>
      <c r="G19" s="596">
        <f t="shared" si="0"/>
        <v>112.20267686424475</v>
      </c>
    </row>
    <row r="20" spans="1:7" s="593" customFormat="1" ht="15">
      <c r="A20" s="611"/>
      <c r="B20" s="614" t="s">
        <v>10</v>
      </c>
      <c r="C20" s="595"/>
      <c r="D20" s="581"/>
      <c r="E20" s="581"/>
      <c r="F20" s="581"/>
      <c r="G20" s="596"/>
    </row>
    <row r="21" spans="1:16" s="593" customFormat="1" ht="15">
      <c r="A21" s="611">
        <f>A19+1</f>
        <v>14</v>
      </c>
      <c r="B21" s="594" t="s">
        <v>11</v>
      </c>
      <c r="C21" s="595" t="s">
        <v>42</v>
      </c>
      <c r="D21" s="581">
        <v>6215.8</v>
      </c>
      <c r="E21" s="581">
        <v>6713.1</v>
      </c>
      <c r="F21" s="581">
        <v>6736</v>
      </c>
      <c r="G21" s="596">
        <f t="shared" si="0"/>
        <v>100.34112407084655</v>
      </c>
      <c r="L21" s="684"/>
      <c r="M21" s="675"/>
      <c r="N21" s="676"/>
      <c r="O21" s="674"/>
      <c r="P21" s="674"/>
    </row>
    <row r="22" spans="1:16" s="593" customFormat="1" ht="30">
      <c r="A22" s="611">
        <f>A21+1</f>
        <v>15</v>
      </c>
      <c r="B22" s="594" t="s">
        <v>60</v>
      </c>
      <c r="C22" s="595" t="s">
        <v>42</v>
      </c>
      <c r="D22" s="581">
        <v>41.2</v>
      </c>
      <c r="E22" s="581">
        <v>45</v>
      </c>
      <c r="F22" s="581">
        <v>439.1</v>
      </c>
      <c r="G22" s="596">
        <f t="shared" si="0"/>
        <v>975.7777777777779</v>
      </c>
      <c r="L22" s="597"/>
      <c r="M22" s="674"/>
      <c r="N22" s="674"/>
      <c r="O22" s="674"/>
      <c r="P22" s="674"/>
    </row>
    <row r="23" spans="1:16" s="593" customFormat="1" ht="30">
      <c r="A23" s="611">
        <f>A22+1</f>
        <v>16</v>
      </c>
      <c r="B23" s="594" t="s">
        <v>8</v>
      </c>
      <c r="C23" s="595" t="s">
        <v>43</v>
      </c>
      <c r="D23" s="581">
        <v>10571</v>
      </c>
      <c r="E23" s="692">
        <v>10571</v>
      </c>
      <c r="F23" s="581">
        <v>10607</v>
      </c>
      <c r="G23" s="604">
        <f t="shared" si="0"/>
        <v>100.34055434679784</v>
      </c>
      <c r="H23" s="615"/>
      <c r="L23" s="677"/>
      <c r="M23" s="674"/>
      <c r="N23" s="674"/>
      <c r="O23" s="674"/>
      <c r="P23" s="674"/>
    </row>
    <row r="24" spans="1:16" s="593" customFormat="1" ht="15">
      <c r="A24" s="611">
        <v>17</v>
      </c>
      <c r="B24" s="606" t="s">
        <v>75</v>
      </c>
      <c r="C24" s="595" t="s">
        <v>40</v>
      </c>
      <c r="D24" s="581">
        <v>46888</v>
      </c>
      <c r="E24" s="689">
        <v>69500</v>
      </c>
      <c r="F24" s="581">
        <v>75166</v>
      </c>
      <c r="G24" s="604">
        <f>F24/E24*100</f>
        <v>108.15251798561152</v>
      </c>
      <c r="L24" s="597"/>
      <c r="M24" s="674"/>
      <c r="N24" s="674"/>
      <c r="O24" s="674"/>
      <c r="P24" s="674"/>
    </row>
    <row r="25" spans="1:12" s="593" customFormat="1" ht="30" customHeight="1">
      <c r="A25" s="611"/>
      <c r="B25" s="616" t="s">
        <v>220</v>
      </c>
      <c r="C25" s="617"/>
      <c r="D25" s="581"/>
      <c r="E25" s="612"/>
      <c r="F25" s="581"/>
      <c r="G25" s="604"/>
      <c r="L25" s="597"/>
    </row>
    <row r="26" spans="1:12" s="593" customFormat="1" ht="20.25" customHeight="1">
      <c r="A26" s="611">
        <v>18</v>
      </c>
      <c r="B26" s="594" t="s">
        <v>11</v>
      </c>
      <c r="C26" s="595" t="s">
        <v>42</v>
      </c>
      <c r="D26" s="581">
        <v>325.7</v>
      </c>
      <c r="E26" s="581">
        <v>300</v>
      </c>
      <c r="F26" s="581">
        <v>301.4</v>
      </c>
      <c r="G26" s="604">
        <f>F26/E26*100</f>
        <v>100.46666666666665</v>
      </c>
      <c r="L26" s="684"/>
    </row>
    <row r="27" spans="1:12" s="593" customFormat="1" ht="20.25" customHeight="1">
      <c r="A27" s="611">
        <v>19</v>
      </c>
      <c r="B27" s="594" t="s">
        <v>60</v>
      </c>
      <c r="C27" s="595" t="s">
        <v>42</v>
      </c>
      <c r="D27" s="581">
        <v>0</v>
      </c>
      <c r="E27" s="581">
        <v>0</v>
      </c>
      <c r="F27" s="581">
        <v>0</v>
      </c>
      <c r="G27" s="604">
        <v>0</v>
      </c>
      <c r="L27" s="597"/>
    </row>
    <row r="28" spans="1:12" s="593" customFormat="1" ht="27" customHeight="1">
      <c r="A28" s="611">
        <v>20</v>
      </c>
      <c r="B28" s="594" t="s">
        <v>8</v>
      </c>
      <c r="C28" s="595" t="s">
        <v>43</v>
      </c>
      <c r="D28" s="581">
        <v>54.3</v>
      </c>
      <c r="E28" s="627">
        <f>E26/6</f>
        <v>50</v>
      </c>
      <c r="F28" s="581">
        <v>50.2</v>
      </c>
      <c r="G28" s="604">
        <f>F28/E28*100</f>
        <v>100.4</v>
      </c>
      <c r="L28" s="597"/>
    </row>
    <row r="29" spans="1:12" s="593" customFormat="1" ht="15.75" customHeight="1">
      <c r="A29" s="611">
        <v>21</v>
      </c>
      <c r="B29" s="606" t="s">
        <v>75</v>
      </c>
      <c r="C29" s="595" t="s">
        <v>40</v>
      </c>
      <c r="D29" s="581">
        <v>20000</v>
      </c>
      <c r="E29" s="581">
        <v>20000</v>
      </c>
      <c r="F29" s="581">
        <v>20378</v>
      </c>
      <c r="G29" s="604">
        <f>F29/E29*100</f>
        <v>101.88999999999999</v>
      </c>
      <c r="L29" s="597"/>
    </row>
    <row r="30" spans="1:7" s="593" customFormat="1" ht="30">
      <c r="A30" s="611"/>
      <c r="B30" s="618" t="s">
        <v>87</v>
      </c>
      <c r="C30" s="617"/>
      <c r="D30" s="581"/>
      <c r="E30" s="581"/>
      <c r="F30" s="581"/>
      <c r="G30" s="619"/>
    </row>
    <row r="31" spans="1:12" s="593" customFormat="1" ht="14.25">
      <c r="A31" s="611">
        <v>22</v>
      </c>
      <c r="B31" s="620" t="s">
        <v>11</v>
      </c>
      <c r="C31" s="595" t="s">
        <v>42</v>
      </c>
      <c r="D31" s="581">
        <v>4.6</v>
      </c>
      <c r="E31" s="590">
        <v>3.8</v>
      </c>
      <c r="F31" s="581">
        <v>3.8</v>
      </c>
      <c r="G31" s="604">
        <f>F31/E31*100</f>
        <v>100</v>
      </c>
      <c r="L31" s="609"/>
    </row>
    <row r="32" spans="1:7" s="593" customFormat="1" ht="14.25">
      <c r="A32" s="611">
        <v>23</v>
      </c>
      <c r="B32" s="620" t="s">
        <v>60</v>
      </c>
      <c r="C32" s="595" t="s">
        <v>42</v>
      </c>
      <c r="D32" s="581">
        <v>0</v>
      </c>
      <c r="E32" s="590">
        <v>0</v>
      </c>
      <c r="F32" s="581">
        <v>0</v>
      </c>
      <c r="G32" s="604">
        <v>0</v>
      </c>
    </row>
    <row r="33" spans="1:7" s="593" customFormat="1" ht="28.5">
      <c r="A33" s="611">
        <v>24</v>
      </c>
      <c r="B33" s="620" t="s">
        <v>8</v>
      </c>
      <c r="C33" s="595" t="s">
        <v>43</v>
      </c>
      <c r="D33" s="621">
        <v>460</v>
      </c>
      <c r="E33" s="622">
        <v>475</v>
      </c>
      <c r="F33" s="621">
        <v>475</v>
      </c>
      <c r="G33" s="604">
        <f>F33/E33*100</f>
        <v>100</v>
      </c>
    </row>
    <row r="34" spans="1:7" s="593" customFormat="1" ht="14.25">
      <c r="A34" s="611">
        <v>25</v>
      </c>
      <c r="B34" s="623" t="s">
        <v>75</v>
      </c>
      <c r="C34" s="595" t="s">
        <v>40</v>
      </c>
      <c r="D34" s="624">
        <v>20370</v>
      </c>
      <c r="E34" s="590">
        <v>25053</v>
      </c>
      <c r="F34" s="624">
        <v>25053</v>
      </c>
      <c r="G34" s="604">
        <f>F34/E34*100</f>
        <v>100</v>
      </c>
    </row>
    <row r="35" spans="1:7" s="593" customFormat="1" ht="28.5">
      <c r="A35" s="611"/>
      <c r="B35" s="625" t="s">
        <v>61</v>
      </c>
      <c r="C35" s="617"/>
      <c r="D35" s="581"/>
      <c r="E35" s="590"/>
      <c r="F35" s="581"/>
      <c r="G35" s="604"/>
    </row>
    <row r="36" spans="1:13" s="593" customFormat="1" ht="28.5">
      <c r="A36" s="611">
        <v>26</v>
      </c>
      <c r="B36" s="594" t="s">
        <v>11</v>
      </c>
      <c r="C36" s="595" t="s">
        <v>42</v>
      </c>
      <c r="D36" s="581">
        <v>634.3</v>
      </c>
      <c r="E36" s="581">
        <v>640</v>
      </c>
      <c r="F36" s="581">
        <v>711.2</v>
      </c>
      <c r="G36" s="604">
        <f aca="true" t="shared" si="1" ref="G36:G44">F36/E36*100</f>
        <v>111.125</v>
      </c>
      <c r="L36" s="626"/>
      <c r="M36" s="676"/>
    </row>
    <row r="37" spans="1:12" s="593" customFormat="1" ht="71.25">
      <c r="A37" s="611">
        <v>27</v>
      </c>
      <c r="B37" s="594" t="s">
        <v>60</v>
      </c>
      <c r="C37" s="595" t="s">
        <v>42</v>
      </c>
      <c r="D37" s="581">
        <v>2.5</v>
      </c>
      <c r="E37" s="590">
        <v>10</v>
      </c>
      <c r="F37" s="581">
        <v>15</v>
      </c>
      <c r="G37" s="604">
        <f>F37/E37*100</f>
        <v>150</v>
      </c>
      <c r="L37" s="597"/>
    </row>
    <row r="38" spans="1:14" s="593" customFormat="1" ht="85.5">
      <c r="A38" s="611">
        <v>28</v>
      </c>
      <c r="B38" s="594" t="s">
        <v>8</v>
      </c>
      <c r="C38" s="595" t="s">
        <v>43</v>
      </c>
      <c r="D38" s="627">
        <v>761</v>
      </c>
      <c r="E38" s="612">
        <f>E36*1000/580</f>
        <v>1103.448275862069</v>
      </c>
      <c r="F38" s="627">
        <v>1710</v>
      </c>
      <c r="G38" s="604">
        <f t="shared" si="1"/>
        <v>154.96875</v>
      </c>
      <c r="L38" s="683"/>
      <c r="M38" s="605"/>
      <c r="N38" s="605"/>
    </row>
    <row r="39" spans="1:7" s="593" customFormat="1" ht="57">
      <c r="A39" s="611">
        <v>29</v>
      </c>
      <c r="B39" s="606" t="s">
        <v>75</v>
      </c>
      <c r="C39" s="595" t="s">
        <v>40</v>
      </c>
      <c r="D39" s="628">
        <v>21780</v>
      </c>
      <c r="E39" s="590">
        <v>22000</v>
      </c>
      <c r="F39" s="628">
        <v>26928</v>
      </c>
      <c r="G39" s="604">
        <f t="shared" si="1"/>
        <v>122.39999999999999</v>
      </c>
    </row>
    <row r="40" spans="1:7" s="593" customFormat="1" ht="156.75">
      <c r="A40" s="611"/>
      <c r="B40" s="614" t="s">
        <v>78</v>
      </c>
      <c r="C40" s="617"/>
      <c r="D40" s="581"/>
      <c r="E40" s="590"/>
      <c r="F40" s="581"/>
      <c r="G40" s="604"/>
    </row>
    <row r="41" spans="1:13" s="593" customFormat="1" ht="28.5">
      <c r="A41" s="611">
        <f>A39+1</f>
        <v>30</v>
      </c>
      <c r="B41" s="594" t="s">
        <v>11</v>
      </c>
      <c r="C41" s="595" t="s">
        <v>42</v>
      </c>
      <c r="D41" s="581">
        <v>295.4</v>
      </c>
      <c r="E41" s="581">
        <v>270</v>
      </c>
      <c r="F41" s="581">
        <v>284.1</v>
      </c>
      <c r="G41" s="604">
        <f t="shared" si="1"/>
        <v>105.22222222222224</v>
      </c>
      <c r="L41" s="685"/>
      <c r="M41" s="674"/>
    </row>
    <row r="42" spans="1:7" s="593" customFormat="1" ht="71.25">
      <c r="A42" s="611">
        <f>A41+1</f>
        <v>31</v>
      </c>
      <c r="B42" s="594" t="s">
        <v>60</v>
      </c>
      <c r="C42" s="595" t="s">
        <v>42</v>
      </c>
      <c r="D42" s="581">
        <v>15.2</v>
      </c>
      <c r="E42" s="581">
        <v>5</v>
      </c>
      <c r="F42" s="581">
        <v>5</v>
      </c>
      <c r="G42" s="672">
        <f t="shared" si="1"/>
        <v>100</v>
      </c>
    </row>
    <row r="43" spans="1:21" s="593" customFormat="1" ht="85.5">
      <c r="A43" s="611">
        <f>A42+1</f>
        <v>32</v>
      </c>
      <c r="B43" s="594" t="s">
        <v>8</v>
      </c>
      <c r="C43" s="595" t="s">
        <v>43</v>
      </c>
      <c r="D43" s="612">
        <v>1780</v>
      </c>
      <c r="E43" s="612">
        <f>E41/166*1000</f>
        <v>1626.5060240963855</v>
      </c>
      <c r="F43" s="612">
        <v>1832</v>
      </c>
      <c r="G43" s="604">
        <f t="shared" si="1"/>
        <v>112.63407407407406</v>
      </c>
      <c r="L43" s="605"/>
      <c r="M43" s="605"/>
      <c r="N43" s="605"/>
      <c r="O43" s="605"/>
      <c r="P43" s="605"/>
      <c r="Q43" s="605"/>
      <c r="R43" s="605"/>
      <c r="S43" s="605"/>
      <c r="T43" s="605"/>
      <c r="U43" s="605"/>
    </row>
    <row r="44" spans="1:7" s="593" customFormat="1" ht="57">
      <c r="A44" s="611">
        <v>33</v>
      </c>
      <c r="B44" s="606" t="s">
        <v>75</v>
      </c>
      <c r="C44" s="595" t="s">
        <v>40</v>
      </c>
      <c r="D44" s="628">
        <v>24118</v>
      </c>
      <c r="E44" s="590">
        <v>25800</v>
      </c>
      <c r="F44" s="628">
        <v>28598</v>
      </c>
      <c r="G44" s="672">
        <f t="shared" si="1"/>
        <v>110.84496124031007</v>
      </c>
    </row>
    <row r="45" spans="1:7" s="593" customFormat="1" ht="62.25">
      <c r="A45" s="611"/>
      <c r="B45" s="629" t="s">
        <v>12</v>
      </c>
      <c r="C45" s="617"/>
      <c r="D45" s="581"/>
      <c r="E45" s="590"/>
      <c r="F45" s="581"/>
      <c r="G45" s="581"/>
    </row>
    <row r="46" spans="1:18" s="593" customFormat="1" ht="42.75">
      <c r="A46" s="611">
        <f>A44+1</f>
        <v>34</v>
      </c>
      <c r="B46" s="606" t="s">
        <v>136</v>
      </c>
      <c r="C46" s="595" t="s">
        <v>42</v>
      </c>
      <c r="D46" s="581">
        <v>1225.9</v>
      </c>
      <c r="E46" s="581">
        <v>1446.1</v>
      </c>
      <c r="F46" s="581">
        <v>1453</v>
      </c>
      <c r="G46" s="604">
        <f>F46/E46*100</f>
        <v>100.47714542562755</v>
      </c>
      <c r="Q46" s="674"/>
      <c r="R46" s="674"/>
    </row>
    <row r="47" spans="1:7" s="593" customFormat="1" ht="71.25">
      <c r="A47" s="611">
        <f>A46+1</f>
        <v>35</v>
      </c>
      <c r="B47" s="594" t="s">
        <v>60</v>
      </c>
      <c r="C47" s="595" t="s">
        <v>42</v>
      </c>
      <c r="D47" s="581">
        <v>113.4</v>
      </c>
      <c r="E47" s="600">
        <v>91.9</v>
      </c>
      <c r="F47" s="581">
        <v>93.8</v>
      </c>
      <c r="G47" s="604">
        <f>F47/E47*100</f>
        <v>102.06746463547334</v>
      </c>
    </row>
    <row r="48" spans="1:7" s="593" customFormat="1" ht="85.5">
      <c r="A48" s="611">
        <f>A47+1</f>
        <v>36</v>
      </c>
      <c r="B48" s="606" t="s">
        <v>8</v>
      </c>
      <c r="C48" s="595" t="s">
        <v>43</v>
      </c>
      <c r="D48" s="631">
        <v>500</v>
      </c>
      <c r="E48" s="678">
        <f>E46/E49*1000</f>
        <v>401.6944444444444</v>
      </c>
      <c r="F48" s="631">
        <v>403.6</v>
      </c>
      <c r="G48" s="604">
        <f>F48/E48*100</f>
        <v>100.47437936518915</v>
      </c>
    </row>
    <row r="49" spans="1:7" s="593" customFormat="1" ht="42.75">
      <c r="A49" s="611">
        <v>37</v>
      </c>
      <c r="B49" s="606" t="s">
        <v>9</v>
      </c>
      <c r="C49" s="595" t="s">
        <v>44</v>
      </c>
      <c r="D49" s="630">
        <v>3600</v>
      </c>
      <c r="E49" s="630">
        <v>3600</v>
      </c>
      <c r="F49" s="630">
        <v>3600</v>
      </c>
      <c r="G49" s="604">
        <f>F49/E49*100</f>
        <v>100</v>
      </c>
    </row>
    <row r="50" spans="1:7" s="593" customFormat="1" ht="42.75">
      <c r="A50" s="611">
        <v>38</v>
      </c>
      <c r="B50" s="606" t="s">
        <v>13</v>
      </c>
      <c r="C50" s="595" t="s">
        <v>40</v>
      </c>
      <c r="D50" s="581">
        <v>18700</v>
      </c>
      <c r="E50" s="581">
        <v>19188</v>
      </c>
      <c r="F50" s="581">
        <v>19500</v>
      </c>
      <c r="G50" s="604">
        <f>F50/E50*100</f>
        <v>101.62601626016261</v>
      </c>
    </row>
    <row r="51" spans="1:7" s="593" customFormat="1" ht="30.75">
      <c r="A51" s="632"/>
      <c r="B51" s="633" t="s">
        <v>18</v>
      </c>
      <c r="C51" s="617"/>
      <c r="D51" s="581"/>
      <c r="E51" s="581"/>
      <c r="F51" s="581"/>
      <c r="G51" s="604"/>
    </row>
    <row r="52" spans="1:7" s="593" customFormat="1" ht="85.5">
      <c r="A52" s="632">
        <f>A50+1</f>
        <v>39</v>
      </c>
      <c r="B52" s="594" t="s">
        <v>19</v>
      </c>
      <c r="C52" s="595" t="s">
        <v>44</v>
      </c>
      <c r="D52" s="581">
        <v>1668</v>
      </c>
      <c r="E52" s="581">
        <v>2130</v>
      </c>
      <c r="F52" s="581">
        <v>2285</v>
      </c>
      <c r="G52" s="604">
        <f>F52/E52*100</f>
        <v>107.27699530516432</v>
      </c>
    </row>
    <row r="53" spans="1:12" s="593" customFormat="1" ht="99.75">
      <c r="A53" s="632">
        <f>A52+1</f>
        <v>40</v>
      </c>
      <c r="B53" s="594" t="s">
        <v>20</v>
      </c>
      <c r="C53" s="595" t="s">
        <v>39</v>
      </c>
      <c r="D53" s="627">
        <v>2.8</v>
      </c>
      <c r="E53" s="600">
        <v>3.5</v>
      </c>
      <c r="F53" s="627">
        <v>3.4</v>
      </c>
      <c r="G53" s="672">
        <f>F53/E53*100</f>
        <v>97.14285714285714</v>
      </c>
      <c r="L53" s="597"/>
    </row>
    <row r="54" spans="1:12" s="593" customFormat="1" ht="42.75">
      <c r="A54" s="632">
        <v>41</v>
      </c>
      <c r="B54" s="594" t="s">
        <v>9</v>
      </c>
      <c r="C54" s="595" t="s">
        <v>44</v>
      </c>
      <c r="D54" s="627">
        <v>21</v>
      </c>
      <c r="E54" s="600">
        <v>21</v>
      </c>
      <c r="F54" s="627">
        <v>21</v>
      </c>
      <c r="G54" s="672">
        <f>F54/E54*100</f>
        <v>100</v>
      </c>
      <c r="L54" s="597"/>
    </row>
    <row r="55" spans="1:12" s="593" customFormat="1" ht="71.25">
      <c r="A55" s="632">
        <v>42</v>
      </c>
      <c r="B55" s="594" t="s">
        <v>60</v>
      </c>
      <c r="C55" s="595" t="s">
        <v>39</v>
      </c>
      <c r="D55" s="627">
        <v>2.5</v>
      </c>
      <c r="E55" s="627">
        <v>1.5</v>
      </c>
      <c r="F55" s="627">
        <v>1.2</v>
      </c>
      <c r="G55" s="672">
        <f>F55/E55*100</f>
        <v>80</v>
      </c>
      <c r="L55" s="597"/>
    </row>
    <row r="56" spans="1:12" s="593" customFormat="1" ht="57">
      <c r="A56" s="632">
        <v>43</v>
      </c>
      <c r="B56" s="606" t="s">
        <v>75</v>
      </c>
      <c r="C56" s="595" t="s">
        <v>40</v>
      </c>
      <c r="D56" s="581">
        <v>18195</v>
      </c>
      <c r="E56" s="581">
        <v>19188</v>
      </c>
      <c r="F56" s="581">
        <v>19188</v>
      </c>
      <c r="G56" s="604">
        <f>F56/E56*100</f>
        <v>100</v>
      </c>
      <c r="L56" s="597"/>
    </row>
    <row r="57" spans="1:12" s="593" customFormat="1" ht="93.75">
      <c r="A57" s="588"/>
      <c r="B57" s="629" t="s">
        <v>21</v>
      </c>
      <c r="C57" s="595"/>
      <c r="D57" s="599"/>
      <c r="E57" s="607"/>
      <c r="F57" s="599"/>
      <c r="G57" s="604"/>
      <c r="L57" s="597"/>
    </row>
    <row r="58" spans="1:12" s="593" customFormat="1" ht="57">
      <c r="A58" s="588">
        <f>A56+1</f>
        <v>44</v>
      </c>
      <c r="B58" s="594" t="s">
        <v>22</v>
      </c>
      <c r="C58" s="595" t="s">
        <v>42</v>
      </c>
      <c r="D58" s="581">
        <v>2090</v>
      </c>
      <c r="E58" s="635">
        <v>2194.5</v>
      </c>
      <c r="F58" s="581">
        <v>2214.3</v>
      </c>
      <c r="G58" s="604">
        <f>F58/E58*100</f>
        <v>100.90225563909776</v>
      </c>
      <c r="L58" s="597"/>
    </row>
    <row r="59" spans="1:12" s="593" customFormat="1" ht="42.75">
      <c r="A59" s="632">
        <f>A58+1</f>
        <v>45</v>
      </c>
      <c r="B59" s="594" t="s">
        <v>23</v>
      </c>
      <c r="C59" s="595" t="s">
        <v>42</v>
      </c>
      <c r="D59" s="581">
        <v>510.1</v>
      </c>
      <c r="E59" s="649">
        <v>524.7</v>
      </c>
      <c r="F59" s="581">
        <v>526.7</v>
      </c>
      <c r="G59" s="604">
        <f>F59/E59*100</f>
        <v>100.38117019249096</v>
      </c>
      <c r="L59" s="597"/>
    </row>
    <row r="60" spans="1:13" s="593" customFormat="1" ht="57">
      <c r="A60" s="632">
        <f>A59+1</f>
        <v>46</v>
      </c>
      <c r="B60" s="594" t="s">
        <v>24</v>
      </c>
      <c r="C60" s="595" t="s">
        <v>42</v>
      </c>
      <c r="D60" s="581">
        <v>61</v>
      </c>
      <c r="E60" s="635">
        <v>64</v>
      </c>
      <c r="F60" s="581">
        <v>87</v>
      </c>
      <c r="G60" s="604">
        <f>F60/E60*100</f>
        <v>135.9375</v>
      </c>
      <c r="M60" s="674"/>
    </row>
    <row r="61" spans="1:12" s="593" customFormat="1" ht="42.75">
      <c r="A61" s="632">
        <f>A60+1</f>
        <v>47</v>
      </c>
      <c r="B61" s="594" t="s">
        <v>9</v>
      </c>
      <c r="C61" s="595" t="s">
        <v>44</v>
      </c>
      <c r="D61" s="581">
        <v>1170</v>
      </c>
      <c r="E61" s="636">
        <v>1170</v>
      </c>
      <c r="F61" s="581">
        <v>1170</v>
      </c>
      <c r="G61" s="604">
        <f>F61/E61*100</f>
        <v>100</v>
      </c>
      <c r="L61" s="637"/>
    </row>
    <row r="62" spans="1:7" s="593" customFormat="1" ht="57">
      <c r="A62" s="632">
        <f>A61+1</f>
        <v>48</v>
      </c>
      <c r="B62" s="594" t="s">
        <v>16</v>
      </c>
      <c r="C62" s="595" t="s">
        <v>40</v>
      </c>
      <c r="D62" s="581">
        <v>18195</v>
      </c>
      <c r="E62" s="636">
        <v>20800</v>
      </c>
      <c r="F62" s="581">
        <v>20800</v>
      </c>
      <c r="G62" s="604">
        <f>F62/E62*100</f>
        <v>100</v>
      </c>
    </row>
    <row r="63" spans="1:7" s="593" customFormat="1" ht="78">
      <c r="A63" s="632"/>
      <c r="B63" s="638" t="s">
        <v>25</v>
      </c>
      <c r="C63" s="617"/>
      <c r="D63" s="581"/>
      <c r="E63" s="636"/>
      <c r="F63" s="581"/>
      <c r="G63" s="581"/>
    </row>
    <row r="64" spans="1:12" s="593" customFormat="1" ht="242.25">
      <c r="A64" s="632">
        <f>A62+1</f>
        <v>49</v>
      </c>
      <c r="B64" s="606" t="s">
        <v>86</v>
      </c>
      <c r="C64" s="595" t="s">
        <v>42</v>
      </c>
      <c r="D64" s="581">
        <v>3054.4</v>
      </c>
      <c r="E64" s="649">
        <v>3170</v>
      </c>
      <c r="F64" s="581">
        <v>3634.4</v>
      </c>
      <c r="G64" s="604">
        <f>F64/E64*100</f>
        <v>114.64984227129338</v>
      </c>
      <c r="L64" s="639"/>
    </row>
    <row r="65" spans="1:7" s="593" customFormat="1" ht="71.25">
      <c r="A65" s="632">
        <f>A64+1</f>
        <v>50</v>
      </c>
      <c r="B65" s="606" t="s">
        <v>26</v>
      </c>
      <c r="C65" s="595" t="s">
        <v>50</v>
      </c>
      <c r="D65" s="636">
        <v>56</v>
      </c>
      <c r="E65" s="636">
        <v>57</v>
      </c>
      <c r="F65" s="636">
        <v>58</v>
      </c>
      <c r="G65" s="672">
        <f>F65/E65*100</f>
        <v>101.75438596491229</v>
      </c>
    </row>
    <row r="66" spans="1:7" s="593" customFormat="1" ht="356.25">
      <c r="A66" s="632">
        <v>51</v>
      </c>
      <c r="B66" s="606" t="s">
        <v>89</v>
      </c>
      <c r="C66" s="595" t="s">
        <v>38</v>
      </c>
      <c r="D66" s="604">
        <v>15</v>
      </c>
      <c r="E66" s="581">
        <v>15</v>
      </c>
      <c r="F66" s="604">
        <v>15</v>
      </c>
      <c r="G66" s="604">
        <f>F66/E66*100</f>
        <v>100</v>
      </c>
    </row>
    <row r="67" spans="1:7" s="593" customFormat="1" ht="142.5">
      <c r="A67" s="632">
        <v>52</v>
      </c>
      <c r="B67" s="606" t="s">
        <v>58</v>
      </c>
      <c r="C67" s="595" t="s">
        <v>44</v>
      </c>
      <c r="D67" s="636">
        <v>452</v>
      </c>
      <c r="E67" s="636">
        <v>452</v>
      </c>
      <c r="F67" s="636">
        <v>452</v>
      </c>
      <c r="G67" s="604">
        <f>F67/E67*100</f>
        <v>100</v>
      </c>
    </row>
    <row r="68" spans="1:7" s="593" customFormat="1" ht="57">
      <c r="A68" s="632">
        <v>53</v>
      </c>
      <c r="B68" s="606" t="s">
        <v>16</v>
      </c>
      <c r="C68" s="595" t="s">
        <v>40</v>
      </c>
      <c r="D68" s="581">
        <v>18195</v>
      </c>
      <c r="E68" s="581">
        <v>19188</v>
      </c>
      <c r="F68" s="581">
        <v>19188</v>
      </c>
      <c r="G68" s="604">
        <f>F68/E68*100</f>
        <v>100</v>
      </c>
    </row>
    <row r="69" spans="1:7" s="593" customFormat="1" ht="109.5">
      <c r="A69" s="632"/>
      <c r="B69" s="638" t="s">
        <v>33</v>
      </c>
      <c r="C69" s="617"/>
      <c r="D69" s="590"/>
      <c r="E69" s="635"/>
      <c r="F69" s="590"/>
      <c r="G69" s="590"/>
    </row>
    <row r="70" spans="1:15" s="593" customFormat="1" ht="228">
      <c r="A70" s="632">
        <f>A68+1</f>
        <v>54</v>
      </c>
      <c r="B70" s="594" t="s">
        <v>188</v>
      </c>
      <c r="C70" s="595" t="s">
        <v>49</v>
      </c>
      <c r="D70" s="634">
        <v>14368.1</v>
      </c>
      <c r="E70" s="581">
        <v>17648.5</v>
      </c>
      <c r="F70" s="634">
        <v>18427.8</v>
      </c>
      <c r="G70" s="604">
        <f aca="true" t="shared" si="2" ref="G70:G75">F70/E70*100</f>
        <v>104.41567272006118</v>
      </c>
      <c r="L70" s="640"/>
      <c r="M70" s="640"/>
      <c r="N70" s="640"/>
      <c r="O70" s="641"/>
    </row>
    <row r="71" spans="1:15" s="593" customFormat="1" ht="42.75">
      <c r="A71" s="632" t="s">
        <v>221</v>
      </c>
      <c r="B71" s="594" t="s">
        <v>184</v>
      </c>
      <c r="C71" s="595" t="s">
        <v>49</v>
      </c>
      <c r="D71" s="642">
        <v>5575.4</v>
      </c>
      <c r="E71" s="590">
        <v>8276.8</v>
      </c>
      <c r="F71" s="642">
        <v>8650.5</v>
      </c>
      <c r="G71" s="604">
        <f t="shared" si="2"/>
        <v>104.51502996327085</v>
      </c>
      <c r="L71" s="640"/>
      <c r="M71" s="640"/>
      <c r="N71" s="640"/>
      <c r="O71" s="641"/>
    </row>
    <row r="72" spans="1:15" s="593" customFormat="1" ht="85.5">
      <c r="A72" s="632">
        <v>55</v>
      </c>
      <c r="B72" s="594" t="s">
        <v>90</v>
      </c>
      <c r="C72" s="595" t="s">
        <v>50</v>
      </c>
      <c r="D72" s="642">
        <v>479</v>
      </c>
      <c r="E72" s="643">
        <v>480</v>
      </c>
      <c r="F72" s="642">
        <v>353</v>
      </c>
      <c r="G72" s="673">
        <f t="shared" si="2"/>
        <v>73.54166666666667</v>
      </c>
      <c r="L72" s="640"/>
      <c r="M72" s="640"/>
      <c r="N72" s="640"/>
      <c r="O72" s="641"/>
    </row>
    <row r="73" spans="1:15" s="593" customFormat="1" ht="313.5">
      <c r="A73" s="632">
        <v>56</v>
      </c>
      <c r="B73" s="594" t="s">
        <v>94</v>
      </c>
      <c r="C73" s="595" t="s">
        <v>38</v>
      </c>
      <c r="D73" s="644">
        <v>48</v>
      </c>
      <c r="E73" s="645">
        <v>49</v>
      </c>
      <c r="F73" s="644">
        <v>51.7</v>
      </c>
      <c r="G73" s="672">
        <f t="shared" si="2"/>
        <v>105.51020408163265</v>
      </c>
      <c r="L73" s="640"/>
      <c r="M73" s="640"/>
      <c r="N73" s="640"/>
      <c r="O73" s="641"/>
    </row>
    <row r="74" spans="1:15" s="593" customFormat="1" ht="327.75">
      <c r="A74" s="632">
        <v>57</v>
      </c>
      <c r="B74" s="594" t="s">
        <v>93</v>
      </c>
      <c r="C74" s="595" t="s">
        <v>38</v>
      </c>
      <c r="D74" s="644">
        <v>97.2</v>
      </c>
      <c r="E74" s="645">
        <v>97.5</v>
      </c>
      <c r="F74" s="644">
        <v>97.4</v>
      </c>
      <c r="G74" s="672">
        <f t="shared" si="2"/>
        <v>99.8974358974359</v>
      </c>
      <c r="L74" s="679"/>
      <c r="M74" s="679"/>
      <c r="N74" s="679"/>
      <c r="O74" s="680"/>
    </row>
    <row r="75" spans="1:15" s="593" customFormat="1" ht="142.5">
      <c r="A75" s="632">
        <v>58</v>
      </c>
      <c r="B75" s="594" t="s">
        <v>91</v>
      </c>
      <c r="C75" s="646" t="s">
        <v>92</v>
      </c>
      <c r="D75" s="644">
        <v>138</v>
      </c>
      <c r="E75" s="645">
        <v>100</v>
      </c>
      <c r="F75" s="644">
        <v>73.7</v>
      </c>
      <c r="G75" s="672">
        <f t="shared" si="2"/>
        <v>73.7</v>
      </c>
      <c r="L75" s="679"/>
      <c r="M75" s="679"/>
      <c r="N75" s="679"/>
      <c r="O75" s="680"/>
    </row>
    <row r="76" spans="1:7" s="593" customFormat="1" ht="62.25">
      <c r="A76" s="588"/>
      <c r="B76" s="589" t="s">
        <v>69</v>
      </c>
      <c r="C76" s="595"/>
      <c r="D76" s="647"/>
      <c r="E76" s="671"/>
      <c r="F76" s="647"/>
      <c r="G76" s="647"/>
    </row>
    <row r="77" spans="1:7" s="593" customFormat="1" ht="282">
      <c r="A77" s="588">
        <f>A75+1</f>
        <v>59</v>
      </c>
      <c r="B77" s="648" t="s">
        <v>150</v>
      </c>
      <c r="C77" s="595" t="s">
        <v>44</v>
      </c>
      <c r="D77" s="634">
        <v>12</v>
      </c>
      <c r="E77" s="599">
        <v>6</v>
      </c>
      <c r="F77" s="599">
        <v>6</v>
      </c>
      <c r="G77" s="604">
        <f>F77/E77*100</f>
        <v>100</v>
      </c>
    </row>
    <row r="78" spans="1:7" s="593" customFormat="1" ht="409.5">
      <c r="A78" s="588">
        <v>60</v>
      </c>
      <c r="B78" s="648" t="s">
        <v>97</v>
      </c>
      <c r="C78" s="643" t="s">
        <v>38</v>
      </c>
      <c r="D78" s="634">
        <v>1.2</v>
      </c>
      <c r="E78" s="649">
        <v>3.3</v>
      </c>
      <c r="F78" s="649">
        <v>3.3</v>
      </c>
      <c r="G78" s="604">
        <f>F78/E78*100</f>
        <v>100</v>
      </c>
    </row>
    <row r="79" spans="1:7" s="593" customFormat="1" ht="297.75">
      <c r="A79" s="588">
        <v>61</v>
      </c>
      <c r="B79" s="648" t="s">
        <v>96</v>
      </c>
      <c r="C79" s="643" t="s">
        <v>38</v>
      </c>
      <c r="D79" s="634">
        <v>13</v>
      </c>
      <c r="E79" s="649">
        <v>25</v>
      </c>
      <c r="F79" s="649">
        <v>22.1</v>
      </c>
      <c r="G79" s="672">
        <f>F79/E79*100</f>
        <v>88.4</v>
      </c>
    </row>
    <row r="80" spans="1:7" s="593" customFormat="1" ht="409.5">
      <c r="A80" s="588">
        <v>62</v>
      </c>
      <c r="B80" s="648" t="s">
        <v>70</v>
      </c>
      <c r="C80" s="643" t="s">
        <v>98</v>
      </c>
      <c r="D80" s="634">
        <v>157</v>
      </c>
      <c r="E80" s="634">
        <v>175</v>
      </c>
      <c r="F80" s="634">
        <v>175</v>
      </c>
      <c r="G80" s="672">
        <f>F80/E80*100</f>
        <v>100</v>
      </c>
    </row>
    <row r="81" spans="1:7" s="593" customFormat="1" ht="409.5">
      <c r="A81" s="588">
        <v>63</v>
      </c>
      <c r="B81" s="648" t="s">
        <v>99</v>
      </c>
      <c r="C81" s="643" t="s">
        <v>38</v>
      </c>
      <c r="D81" s="634">
        <v>19</v>
      </c>
      <c r="E81" s="649">
        <v>26</v>
      </c>
      <c r="F81" s="649">
        <v>25</v>
      </c>
      <c r="G81" s="672">
        <f>F81/E81*100</f>
        <v>96.15384615384616</v>
      </c>
    </row>
    <row r="82" spans="1:7" s="593" customFormat="1" ht="409.5">
      <c r="A82" s="588">
        <f>A80+1</f>
        <v>63</v>
      </c>
      <c r="B82" s="648" t="s">
        <v>100</v>
      </c>
      <c r="C82" s="643" t="s">
        <v>38</v>
      </c>
      <c r="D82" s="650">
        <v>0</v>
      </c>
      <c r="E82" s="581">
        <v>5</v>
      </c>
      <c r="F82" s="581">
        <v>0</v>
      </c>
      <c r="G82" s="672">
        <v>0</v>
      </c>
    </row>
    <row r="83" spans="1:12" s="593" customFormat="1" ht="375.75">
      <c r="A83" s="588">
        <f>A81+1</f>
        <v>64</v>
      </c>
      <c r="B83" s="648" t="s">
        <v>101</v>
      </c>
      <c r="C83" s="643" t="s">
        <v>38</v>
      </c>
      <c r="D83" s="634">
        <v>0</v>
      </c>
      <c r="E83" s="649">
        <v>35</v>
      </c>
      <c r="F83" s="649">
        <v>34.2</v>
      </c>
      <c r="G83" s="672">
        <f>F83/E83*100</f>
        <v>97.71428571428572</v>
      </c>
      <c r="L83" s="651"/>
    </row>
    <row r="84" spans="1:7" s="593" customFormat="1" ht="30.75">
      <c r="A84" s="632"/>
      <c r="B84" s="629" t="s">
        <v>57</v>
      </c>
      <c r="C84" s="595"/>
      <c r="D84" s="607"/>
      <c r="E84" s="643"/>
      <c r="F84" s="607"/>
      <c r="G84" s="687"/>
    </row>
    <row r="85" spans="1:7" s="593" customFormat="1" ht="42.75">
      <c r="A85" s="632">
        <v>65</v>
      </c>
      <c r="B85" s="594" t="s">
        <v>23</v>
      </c>
      <c r="C85" s="595" t="s">
        <v>43</v>
      </c>
      <c r="D85" s="634">
        <v>1149.6</v>
      </c>
      <c r="E85" s="615">
        <v>2600</v>
      </c>
      <c r="F85" s="634">
        <v>1653.9</v>
      </c>
      <c r="G85" s="673">
        <f>F85/E85*100</f>
        <v>63.611538461538466</v>
      </c>
    </row>
    <row r="86" spans="1:7" s="593" customFormat="1" ht="42.75">
      <c r="A86" s="632">
        <v>66</v>
      </c>
      <c r="B86" s="594" t="s">
        <v>9</v>
      </c>
      <c r="C86" s="595" t="s">
        <v>44</v>
      </c>
      <c r="D86" s="634">
        <v>193</v>
      </c>
      <c r="E86" s="634">
        <v>219</v>
      </c>
      <c r="F86" s="634">
        <v>219</v>
      </c>
      <c r="G86" s="596">
        <f aca="true" t="shared" si="3" ref="G86:G115">F86/E86*100</f>
        <v>100</v>
      </c>
    </row>
    <row r="87" spans="1:12" s="593" customFormat="1" ht="57">
      <c r="A87" s="632">
        <v>67</v>
      </c>
      <c r="B87" s="594" t="s">
        <v>16</v>
      </c>
      <c r="C87" s="595" t="s">
        <v>40</v>
      </c>
      <c r="D87" s="634">
        <v>25628</v>
      </c>
      <c r="E87" s="688">
        <v>27397</v>
      </c>
      <c r="F87" s="634">
        <v>27397</v>
      </c>
      <c r="G87" s="596">
        <f t="shared" si="3"/>
        <v>100</v>
      </c>
      <c r="H87" s="636">
        <v>11585</v>
      </c>
      <c r="L87" s="597"/>
    </row>
    <row r="88" spans="1:12" s="593" customFormat="1" ht="114">
      <c r="A88" s="632">
        <v>68</v>
      </c>
      <c r="B88" s="652" t="s">
        <v>137</v>
      </c>
      <c r="C88" s="525" t="s">
        <v>138</v>
      </c>
      <c r="D88" s="634">
        <v>94.5</v>
      </c>
      <c r="E88" s="688">
        <v>94.5</v>
      </c>
      <c r="F88" s="634">
        <v>94.5</v>
      </c>
      <c r="G88" s="604">
        <f t="shared" si="3"/>
        <v>100</v>
      </c>
      <c r="H88" s="640"/>
      <c r="L88" s="597"/>
    </row>
    <row r="89" spans="1:12" s="593" customFormat="1" ht="57">
      <c r="A89" s="632">
        <v>69</v>
      </c>
      <c r="B89" s="652" t="s">
        <v>139</v>
      </c>
      <c r="C89" s="526"/>
      <c r="D89" s="634">
        <v>100</v>
      </c>
      <c r="E89" s="688">
        <v>100</v>
      </c>
      <c r="F89" s="634">
        <v>100</v>
      </c>
      <c r="G89" s="596">
        <f t="shared" si="3"/>
        <v>100</v>
      </c>
      <c r="H89" s="640"/>
      <c r="L89" s="597"/>
    </row>
    <row r="90" spans="1:7" s="593" customFormat="1" ht="399">
      <c r="A90" s="632">
        <v>70</v>
      </c>
      <c r="B90" s="653" t="s">
        <v>81</v>
      </c>
      <c r="C90" s="617" t="s">
        <v>38</v>
      </c>
      <c r="D90" s="634">
        <v>171.1</v>
      </c>
      <c r="E90" s="689">
        <v>180</v>
      </c>
      <c r="F90" s="634">
        <v>190.9</v>
      </c>
      <c r="G90" s="672">
        <f t="shared" si="3"/>
        <v>106.05555555555557</v>
      </c>
    </row>
    <row r="91" spans="1:7" s="593" customFormat="1" ht="30.75">
      <c r="A91" s="632"/>
      <c r="B91" s="638" t="s">
        <v>56</v>
      </c>
      <c r="C91" s="617"/>
      <c r="D91" s="581"/>
      <c r="E91" s="634"/>
      <c r="F91" s="581"/>
      <c r="G91" s="596"/>
    </row>
    <row r="92" spans="1:7" s="593" customFormat="1" ht="171">
      <c r="A92" s="632">
        <v>71</v>
      </c>
      <c r="B92" s="606" t="s">
        <v>102</v>
      </c>
      <c r="C92" s="654" t="s">
        <v>38</v>
      </c>
      <c r="D92" s="636">
        <v>71.4</v>
      </c>
      <c r="E92" s="636">
        <v>71.5</v>
      </c>
      <c r="F92" s="636">
        <v>73.7</v>
      </c>
      <c r="G92" s="604">
        <f t="shared" si="3"/>
        <v>103.0769230769231</v>
      </c>
    </row>
    <row r="93" spans="1:7" s="593" customFormat="1" ht="391.5">
      <c r="A93" s="632">
        <v>72</v>
      </c>
      <c r="B93" s="648" t="s">
        <v>103</v>
      </c>
      <c r="C93" s="643" t="s">
        <v>38</v>
      </c>
      <c r="D93" s="636">
        <v>75</v>
      </c>
      <c r="E93" s="636">
        <v>76</v>
      </c>
      <c r="F93" s="636">
        <v>81</v>
      </c>
      <c r="G93" s="604">
        <f t="shared" si="3"/>
        <v>106.57894736842107</v>
      </c>
    </row>
    <row r="94" spans="1:7" s="593" customFormat="1" ht="242.25">
      <c r="A94" s="632">
        <f>A93+1</f>
        <v>73</v>
      </c>
      <c r="B94" s="606" t="s">
        <v>71</v>
      </c>
      <c r="C94" s="654" t="s">
        <v>38</v>
      </c>
      <c r="D94" s="581">
        <v>96</v>
      </c>
      <c r="E94" s="689">
        <v>100</v>
      </c>
      <c r="F94" s="581">
        <v>100</v>
      </c>
      <c r="G94" s="604">
        <f t="shared" si="3"/>
        <v>100</v>
      </c>
    </row>
    <row r="95" spans="1:7" s="593" customFormat="1" ht="185.25">
      <c r="A95" s="632">
        <v>74</v>
      </c>
      <c r="B95" s="594" t="s">
        <v>80</v>
      </c>
      <c r="C95" s="595" t="s">
        <v>40</v>
      </c>
      <c r="D95" s="581">
        <v>29385</v>
      </c>
      <c r="E95" s="581">
        <v>30000</v>
      </c>
      <c r="F95" s="581">
        <v>33892</v>
      </c>
      <c r="G95" s="604">
        <f t="shared" si="3"/>
        <v>112.97333333333333</v>
      </c>
    </row>
    <row r="96" spans="1:7" s="593" customFormat="1" ht="46.5">
      <c r="A96" s="632"/>
      <c r="B96" s="629" t="s">
        <v>29</v>
      </c>
      <c r="C96" s="595"/>
      <c r="D96" s="581"/>
      <c r="E96" s="590"/>
      <c r="F96" s="581"/>
      <c r="G96" s="596"/>
    </row>
    <row r="97" spans="1:7" s="593" customFormat="1" ht="99.75">
      <c r="A97" s="632">
        <f>A95+1</f>
        <v>75</v>
      </c>
      <c r="B97" s="594" t="s">
        <v>55</v>
      </c>
      <c r="C97" s="529" t="s">
        <v>44</v>
      </c>
      <c r="D97" s="581">
        <v>0</v>
      </c>
      <c r="E97" s="581">
        <v>9.9</v>
      </c>
      <c r="F97" s="581">
        <v>10.1</v>
      </c>
      <c r="G97" s="672">
        <f>F97/E97*100</f>
        <v>102.020202020202</v>
      </c>
    </row>
    <row r="98" spans="1:7" s="593" customFormat="1" ht="114">
      <c r="A98" s="632">
        <f>A97+1</f>
        <v>76</v>
      </c>
      <c r="B98" s="594" t="s">
        <v>30</v>
      </c>
      <c r="C98" s="530"/>
      <c r="D98" s="581">
        <v>0</v>
      </c>
      <c r="E98" s="581">
        <v>0</v>
      </c>
      <c r="F98" s="581">
        <v>0</v>
      </c>
      <c r="G98" s="672">
        <v>0</v>
      </c>
    </row>
    <row r="99" spans="1:7" s="593" customFormat="1" ht="52.5" customHeight="1" thickBot="1">
      <c r="A99" s="632">
        <v>77</v>
      </c>
      <c r="B99" s="648" t="s">
        <v>104</v>
      </c>
      <c r="C99" s="531"/>
      <c r="D99" s="581">
        <v>373.4</v>
      </c>
      <c r="E99" s="581">
        <v>400</v>
      </c>
      <c r="F99" s="581">
        <v>561.6</v>
      </c>
      <c r="G99" s="672">
        <f>F99/E99*100</f>
        <v>140.4</v>
      </c>
    </row>
    <row r="100" spans="1:7" s="593" customFormat="1" ht="51" customHeight="1">
      <c r="A100" s="632">
        <v>78</v>
      </c>
      <c r="B100" s="648" t="s">
        <v>140</v>
      </c>
      <c r="C100" s="655"/>
      <c r="D100" s="636">
        <v>68</v>
      </c>
      <c r="E100" s="636">
        <v>68</v>
      </c>
      <c r="F100" s="686">
        <v>67.7</v>
      </c>
      <c r="G100" s="672">
        <v>100</v>
      </c>
    </row>
    <row r="101" spans="1:8" s="593" customFormat="1" ht="57">
      <c r="A101" s="632">
        <v>79</v>
      </c>
      <c r="B101" s="606" t="s">
        <v>75</v>
      </c>
      <c r="C101" s="595" t="s">
        <v>40</v>
      </c>
      <c r="D101" s="636">
        <v>35097.8</v>
      </c>
      <c r="E101" s="636">
        <v>35142.3</v>
      </c>
      <c r="F101" s="636">
        <v>35144</v>
      </c>
      <c r="G101" s="672">
        <f t="shared" si="3"/>
        <v>100.00483747506566</v>
      </c>
      <c r="H101" s="581">
        <v>24680</v>
      </c>
    </row>
    <row r="102" spans="1:7" s="593" customFormat="1" ht="78">
      <c r="A102" s="632"/>
      <c r="B102" s="629" t="s">
        <v>31</v>
      </c>
      <c r="C102" s="617"/>
      <c r="D102" s="581"/>
      <c r="E102" s="581"/>
      <c r="F102" s="581"/>
      <c r="G102" s="604"/>
    </row>
    <row r="103" spans="1:12" s="593" customFormat="1" ht="185.25">
      <c r="A103" s="632">
        <f>A101+1</f>
        <v>80</v>
      </c>
      <c r="B103" s="656" t="s">
        <v>76</v>
      </c>
      <c r="C103" s="595" t="s">
        <v>38</v>
      </c>
      <c r="D103" s="657">
        <v>44.1</v>
      </c>
      <c r="E103" s="681">
        <v>49.5</v>
      </c>
      <c r="F103" s="657">
        <v>49.5</v>
      </c>
      <c r="G103" s="604">
        <f t="shared" si="3"/>
        <v>100</v>
      </c>
      <c r="L103" s="658"/>
    </row>
    <row r="104" spans="1:12" s="593" customFormat="1" ht="399">
      <c r="A104" s="632">
        <v>81</v>
      </c>
      <c r="B104" s="656" t="s">
        <v>141</v>
      </c>
      <c r="C104" s="595" t="s">
        <v>38</v>
      </c>
      <c r="D104" s="657">
        <v>88</v>
      </c>
      <c r="E104" s="581">
        <v>60</v>
      </c>
      <c r="F104" s="657">
        <v>96.5</v>
      </c>
      <c r="G104" s="604">
        <f t="shared" si="3"/>
        <v>160.83333333333334</v>
      </c>
      <c r="L104" s="658"/>
    </row>
    <row r="105" spans="1:12" s="593" customFormat="1" ht="71.25">
      <c r="A105" s="632">
        <v>82</v>
      </c>
      <c r="B105" s="656" t="s">
        <v>142</v>
      </c>
      <c r="C105" s="595" t="s">
        <v>38</v>
      </c>
      <c r="D105" s="657">
        <v>39</v>
      </c>
      <c r="E105" s="590">
        <v>70</v>
      </c>
      <c r="F105" s="657">
        <v>81</v>
      </c>
      <c r="G105" s="604">
        <f>F105/E105*100</f>
        <v>115.71428571428572</v>
      </c>
      <c r="L105" s="658"/>
    </row>
    <row r="106" spans="1:12" s="593" customFormat="1" ht="85.5">
      <c r="A106" s="632">
        <v>83</v>
      </c>
      <c r="B106" s="656" t="s">
        <v>230</v>
      </c>
      <c r="C106" s="595" t="s">
        <v>46</v>
      </c>
      <c r="D106" s="657">
        <v>53.3</v>
      </c>
      <c r="E106" s="581">
        <v>54</v>
      </c>
      <c r="F106" s="657">
        <v>54</v>
      </c>
      <c r="G106" s="604">
        <f t="shared" si="3"/>
        <v>100</v>
      </c>
      <c r="L106" s="658"/>
    </row>
    <row r="107" spans="1:12" s="593" customFormat="1" ht="42.75">
      <c r="A107" s="632">
        <v>85</v>
      </c>
      <c r="B107" s="594" t="s">
        <v>23</v>
      </c>
      <c r="C107" s="595" t="s">
        <v>43</v>
      </c>
      <c r="D107" s="657">
        <v>0</v>
      </c>
      <c r="E107" s="581">
        <v>0</v>
      </c>
      <c r="F107" s="657">
        <v>0</v>
      </c>
      <c r="G107" s="604">
        <v>0</v>
      </c>
      <c r="L107" s="658"/>
    </row>
    <row r="108" spans="1:12" s="593" customFormat="1" ht="42.75">
      <c r="A108" s="632">
        <v>86</v>
      </c>
      <c r="B108" s="594" t="s">
        <v>9</v>
      </c>
      <c r="C108" s="595" t="s">
        <v>44</v>
      </c>
      <c r="D108" s="657">
        <v>68</v>
      </c>
      <c r="E108" s="581">
        <v>80</v>
      </c>
      <c r="F108" s="657">
        <v>71</v>
      </c>
      <c r="G108" s="672">
        <f t="shared" si="3"/>
        <v>88.75</v>
      </c>
      <c r="L108" s="658"/>
    </row>
    <row r="109" spans="1:7" s="593" customFormat="1" ht="57">
      <c r="A109" s="632">
        <v>87</v>
      </c>
      <c r="B109" s="652" t="s">
        <v>16</v>
      </c>
      <c r="C109" s="617" t="s">
        <v>40</v>
      </c>
      <c r="D109" s="581">
        <v>27754.4</v>
      </c>
      <c r="E109" s="590">
        <v>27754.4</v>
      </c>
      <c r="F109" s="682">
        <v>29301</v>
      </c>
      <c r="G109" s="604">
        <f t="shared" si="3"/>
        <v>105.57244977372957</v>
      </c>
    </row>
    <row r="110" spans="1:7" s="593" customFormat="1" ht="46.5">
      <c r="A110" s="632"/>
      <c r="B110" s="629" t="s">
        <v>27</v>
      </c>
      <c r="C110" s="595"/>
      <c r="D110" s="581"/>
      <c r="E110" s="590"/>
      <c r="F110" s="581"/>
      <c r="G110" s="604"/>
    </row>
    <row r="111" spans="1:12" s="593" customFormat="1" ht="60.75" customHeight="1">
      <c r="A111" s="632">
        <v>88</v>
      </c>
      <c r="B111" s="659" t="s">
        <v>88</v>
      </c>
      <c r="C111" s="595"/>
      <c r="D111" s="607">
        <v>7.5</v>
      </c>
      <c r="E111" s="581">
        <v>2</v>
      </c>
      <c r="F111" s="607">
        <v>5.7</v>
      </c>
      <c r="G111" s="604">
        <f t="shared" si="3"/>
        <v>285</v>
      </c>
      <c r="H111" s="607">
        <v>4.8</v>
      </c>
      <c r="I111" s="607">
        <v>4.8</v>
      </c>
      <c r="J111" s="607">
        <v>4.8</v>
      </c>
      <c r="K111" s="660">
        <v>4.8</v>
      </c>
      <c r="L111" s="661"/>
    </row>
    <row r="112" spans="1:12" s="593" customFormat="1" ht="42.75">
      <c r="A112" s="632">
        <v>89</v>
      </c>
      <c r="B112" s="594" t="s">
        <v>23</v>
      </c>
      <c r="C112" s="595" t="s">
        <v>42</v>
      </c>
      <c r="D112" s="581">
        <v>7.4</v>
      </c>
      <c r="E112" s="666">
        <v>7.5</v>
      </c>
      <c r="F112" s="581">
        <v>6.8</v>
      </c>
      <c r="G112" s="672">
        <f>F112/E112*100</f>
        <v>90.66666666666666</v>
      </c>
      <c r="L112" s="661"/>
    </row>
    <row r="113" spans="1:12" s="593" customFormat="1" ht="356.25">
      <c r="A113" s="632">
        <v>90</v>
      </c>
      <c r="B113" s="594" t="s">
        <v>118</v>
      </c>
      <c r="C113" s="595" t="s">
        <v>38</v>
      </c>
      <c r="D113" s="604">
        <v>0.5</v>
      </c>
      <c r="E113" s="581">
        <v>0.5</v>
      </c>
      <c r="F113" s="604">
        <v>0.4</v>
      </c>
      <c r="G113" s="672">
        <f t="shared" si="3"/>
        <v>80</v>
      </c>
      <c r="L113" s="661"/>
    </row>
    <row r="114" spans="1:12" s="593" customFormat="1" ht="42.75">
      <c r="A114" s="632">
        <v>91</v>
      </c>
      <c r="B114" s="594" t="s">
        <v>9</v>
      </c>
      <c r="C114" s="595" t="s">
        <v>44</v>
      </c>
      <c r="D114" s="581">
        <v>60</v>
      </c>
      <c r="E114" s="581">
        <v>99</v>
      </c>
      <c r="F114" s="581">
        <v>108</v>
      </c>
      <c r="G114" s="604">
        <f t="shared" si="3"/>
        <v>109.09090909090908</v>
      </c>
      <c r="L114" s="661"/>
    </row>
    <row r="115" spans="1:12" s="593" customFormat="1" ht="57">
      <c r="A115" s="632">
        <v>92</v>
      </c>
      <c r="B115" s="594" t="s">
        <v>16</v>
      </c>
      <c r="C115" s="595" t="s">
        <v>40</v>
      </c>
      <c r="D115" s="581">
        <v>24369</v>
      </c>
      <c r="E115" s="581">
        <v>26728</v>
      </c>
      <c r="F115" s="581">
        <v>29323</v>
      </c>
      <c r="G115" s="604">
        <f t="shared" si="3"/>
        <v>109.70891948518408</v>
      </c>
      <c r="L115" s="661"/>
    </row>
    <row r="116" spans="1:12" s="593" customFormat="1" ht="109.5">
      <c r="A116" s="632"/>
      <c r="B116" s="633" t="s">
        <v>28</v>
      </c>
      <c r="C116" s="617"/>
      <c r="D116" s="581"/>
      <c r="E116" s="581"/>
      <c r="F116" s="581"/>
      <c r="G116" s="604"/>
      <c r="L116" s="658"/>
    </row>
    <row r="117" spans="1:7" s="593" customFormat="1" ht="172.5">
      <c r="A117" s="632">
        <v>93</v>
      </c>
      <c r="B117" s="648" t="s">
        <v>105</v>
      </c>
      <c r="C117" s="643"/>
      <c r="D117" s="581"/>
      <c r="E117" s="581"/>
      <c r="F117" s="581"/>
      <c r="G117" s="604"/>
    </row>
    <row r="118" spans="1:12" s="593" customFormat="1" ht="24" customHeight="1">
      <c r="A118" s="632"/>
      <c r="B118" s="648" t="s">
        <v>106</v>
      </c>
      <c r="C118" s="538" t="s">
        <v>107</v>
      </c>
      <c r="D118" s="636">
        <v>11.7</v>
      </c>
      <c r="E118" s="636">
        <v>11.7</v>
      </c>
      <c r="F118" s="636">
        <v>5.5</v>
      </c>
      <c r="G118" s="604">
        <f>F118/E118*100</f>
        <v>47.00854700854701</v>
      </c>
      <c r="L118" s="658"/>
    </row>
    <row r="119" spans="1:12" s="593" customFormat="1" ht="125.25">
      <c r="A119" s="632"/>
      <c r="B119" s="648" t="s">
        <v>108</v>
      </c>
      <c r="C119" s="540"/>
      <c r="D119" s="636">
        <v>0</v>
      </c>
      <c r="E119" s="636">
        <v>0</v>
      </c>
      <c r="F119" s="636">
        <v>0.5</v>
      </c>
      <c r="G119" s="604">
        <v>150</v>
      </c>
      <c r="L119" s="658"/>
    </row>
    <row r="120" spans="1:12" s="593" customFormat="1" ht="78">
      <c r="A120" s="632"/>
      <c r="B120" s="648" t="s">
        <v>109</v>
      </c>
      <c r="C120" s="540"/>
      <c r="D120" s="636">
        <v>5</v>
      </c>
      <c r="E120" s="636">
        <v>5</v>
      </c>
      <c r="F120" s="636">
        <v>2.5</v>
      </c>
      <c r="G120" s="604">
        <v>50</v>
      </c>
      <c r="L120" s="658"/>
    </row>
    <row r="121" spans="1:12" s="593" customFormat="1" ht="172.5">
      <c r="A121" s="632"/>
      <c r="B121" s="648" t="s">
        <v>110</v>
      </c>
      <c r="C121" s="541"/>
      <c r="D121" s="636">
        <v>0.6</v>
      </c>
      <c r="E121" s="636">
        <v>0.6</v>
      </c>
      <c r="F121" s="636">
        <v>7.5</v>
      </c>
      <c r="G121" s="604">
        <v>1250</v>
      </c>
      <c r="L121" s="658"/>
    </row>
    <row r="122" spans="1:12" s="593" customFormat="1" ht="409.5">
      <c r="A122" s="632">
        <f>A117+1</f>
        <v>94</v>
      </c>
      <c r="B122" s="648" t="s">
        <v>111</v>
      </c>
      <c r="C122" s="643" t="s">
        <v>38</v>
      </c>
      <c r="D122" s="636">
        <v>1.1</v>
      </c>
      <c r="E122" s="636">
        <v>1.1</v>
      </c>
      <c r="F122" s="636">
        <v>1.1</v>
      </c>
      <c r="G122" s="604">
        <f>F122/E122*100</f>
        <v>100</v>
      </c>
      <c r="L122" s="658"/>
    </row>
    <row r="123" spans="1:12" s="593" customFormat="1" ht="15.75">
      <c r="A123" s="632">
        <v>95</v>
      </c>
      <c r="B123" s="662" t="s">
        <v>9</v>
      </c>
      <c r="C123" s="643" t="s">
        <v>44</v>
      </c>
      <c r="D123" s="663">
        <v>3</v>
      </c>
      <c r="E123" s="663">
        <v>3</v>
      </c>
      <c r="F123" s="663">
        <v>3</v>
      </c>
      <c r="G123" s="596">
        <f aca="true" t="shared" si="4" ref="G123:G129">F123/E123*100</f>
        <v>100</v>
      </c>
      <c r="L123" s="658"/>
    </row>
    <row r="124" spans="1:12" s="593" customFormat="1" ht="15.75">
      <c r="A124" s="632">
        <v>96</v>
      </c>
      <c r="B124" s="662" t="s">
        <v>16</v>
      </c>
      <c r="C124" s="643" t="s">
        <v>112</v>
      </c>
      <c r="D124" s="663">
        <v>25027</v>
      </c>
      <c r="E124" s="663">
        <v>24948</v>
      </c>
      <c r="F124" s="663">
        <v>30818</v>
      </c>
      <c r="G124" s="596">
        <f t="shared" si="4"/>
        <v>123.52894019560688</v>
      </c>
      <c r="L124" s="658"/>
    </row>
    <row r="125" spans="1:7" s="593" customFormat="1" ht="46.5">
      <c r="A125" s="632"/>
      <c r="B125" s="638" t="s">
        <v>14</v>
      </c>
      <c r="C125" s="617"/>
      <c r="D125" s="581"/>
      <c r="E125" s="663"/>
      <c r="F125" s="581"/>
      <c r="G125" s="596"/>
    </row>
    <row r="126" spans="1:7" s="593" customFormat="1" ht="57">
      <c r="A126" s="632">
        <v>97</v>
      </c>
      <c r="B126" s="594" t="s">
        <v>15</v>
      </c>
      <c r="C126" s="595" t="s">
        <v>42</v>
      </c>
      <c r="D126" s="581">
        <v>247.8</v>
      </c>
      <c r="E126" s="581">
        <v>150</v>
      </c>
      <c r="F126" s="581">
        <v>152.9</v>
      </c>
      <c r="G126" s="596">
        <f t="shared" si="4"/>
        <v>101.93333333333334</v>
      </c>
    </row>
    <row r="127" spans="1:7" s="593" customFormat="1" ht="156.75">
      <c r="A127" s="632">
        <v>98</v>
      </c>
      <c r="B127" s="606" t="s">
        <v>82</v>
      </c>
      <c r="C127" s="595" t="s">
        <v>45</v>
      </c>
      <c r="D127" s="664">
        <v>24.3</v>
      </c>
      <c r="E127" s="581">
        <v>24.4</v>
      </c>
      <c r="F127" s="664">
        <v>24.7</v>
      </c>
      <c r="G127" s="604">
        <f>F127/E127*100</f>
        <v>101.22950819672131</v>
      </c>
    </row>
    <row r="128" spans="1:7" s="593" customFormat="1" ht="114">
      <c r="A128" s="632" t="s">
        <v>222</v>
      </c>
      <c r="B128" s="606" t="s">
        <v>73</v>
      </c>
      <c r="C128" s="595" t="s">
        <v>46</v>
      </c>
      <c r="D128" s="581">
        <v>0.15</v>
      </c>
      <c r="E128" s="581">
        <v>0.039</v>
      </c>
      <c r="F128" s="581">
        <v>0.043</v>
      </c>
      <c r="G128" s="604">
        <f t="shared" si="4"/>
        <v>110.25641025641025</v>
      </c>
    </row>
    <row r="129" spans="1:7" s="593" customFormat="1" ht="57">
      <c r="A129" s="632">
        <v>99</v>
      </c>
      <c r="B129" s="594" t="s">
        <v>72</v>
      </c>
      <c r="C129" s="595" t="s">
        <v>46</v>
      </c>
      <c r="D129" s="581">
        <v>3363</v>
      </c>
      <c r="E129" s="689">
        <v>850</v>
      </c>
      <c r="F129" s="581">
        <v>950</v>
      </c>
      <c r="G129" s="673">
        <f t="shared" si="4"/>
        <v>111.76470588235294</v>
      </c>
    </row>
    <row r="130" spans="1:12" s="593" customFormat="1" ht="109.5">
      <c r="A130" s="632" t="s">
        <v>121</v>
      </c>
      <c r="B130" s="629" t="s">
        <v>32</v>
      </c>
      <c r="C130" s="595"/>
      <c r="D130" s="581"/>
      <c r="E130" s="581"/>
      <c r="F130" s="581"/>
      <c r="G130" s="581"/>
      <c r="L130" s="597"/>
    </row>
    <row r="131" spans="1:12" s="593" customFormat="1" ht="142.5">
      <c r="A131" s="632">
        <f>A129+1</f>
        <v>100</v>
      </c>
      <c r="B131" s="606" t="s">
        <v>83</v>
      </c>
      <c r="C131" s="595" t="s">
        <v>38</v>
      </c>
      <c r="D131" s="636">
        <v>0.43</v>
      </c>
      <c r="E131" s="636">
        <v>0.43</v>
      </c>
      <c r="F131" s="636">
        <v>0.43</v>
      </c>
      <c r="G131" s="665">
        <v>100.43</v>
      </c>
      <c r="L131" s="658"/>
    </row>
    <row r="132" spans="1:18" s="593" customFormat="1" ht="54" customHeight="1">
      <c r="A132" s="632">
        <v>101</v>
      </c>
      <c r="B132" s="606" t="s">
        <v>84</v>
      </c>
      <c r="C132" s="595" t="s">
        <v>38</v>
      </c>
      <c r="D132" s="636">
        <v>76.36</v>
      </c>
      <c r="E132" s="636">
        <v>76.5</v>
      </c>
      <c r="F132" s="636">
        <v>50.4</v>
      </c>
      <c r="G132" s="690">
        <f aca="true" t="shared" si="5" ref="G132:G143">F132/E132*100</f>
        <v>65.88235294117646</v>
      </c>
      <c r="L132" s="658"/>
      <c r="M132" s="605"/>
      <c r="N132" s="605"/>
      <c r="O132" s="605"/>
      <c r="P132" s="605"/>
      <c r="Q132" s="605"/>
      <c r="R132" s="605"/>
    </row>
    <row r="133" spans="1:12" s="593" customFormat="1" ht="85.5">
      <c r="A133" s="632">
        <v>102</v>
      </c>
      <c r="B133" s="606" t="s">
        <v>146</v>
      </c>
      <c r="C133" s="595" t="s">
        <v>38</v>
      </c>
      <c r="D133" s="636">
        <v>92</v>
      </c>
      <c r="E133" s="581">
        <v>90</v>
      </c>
      <c r="F133" s="636">
        <v>88</v>
      </c>
      <c r="G133" s="665">
        <v>168</v>
      </c>
      <c r="L133" s="661"/>
    </row>
    <row r="134" spans="1:12" s="593" customFormat="1" ht="85.5">
      <c r="A134" s="588">
        <v>103</v>
      </c>
      <c r="B134" s="594" t="s">
        <v>59</v>
      </c>
      <c r="C134" s="595" t="s">
        <v>38</v>
      </c>
      <c r="D134" s="581">
        <v>0</v>
      </c>
      <c r="E134" s="581">
        <v>0</v>
      </c>
      <c r="F134" s="581">
        <v>0</v>
      </c>
      <c r="G134" s="665">
        <v>100</v>
      </c>
      <c r="L134" s="658"/>
    </row>
    <row r="135" spans="1:16" s="593" customFormat="1" ht="42.75">
      <c r="A135" s="588">
        <v>104</v>
      </c>
      <c r="B135" s="606" t="s">
        <v>9</v>
      </c>
      <c r="C135" s="595" t="s">
        <v>44</v>
      </c>
      <c r="D135" s="636">
        <v>196</v>
      </c>
      <c r="E135" s="636">
        <v>160</v>
      </c>
      <c r="F135" s="636">
        <v>167</v>
      </c>
      <c r="G135" s="665">
        <f t="shared" si="5"/>
        <v>104.375</v>
      </c>
      <c r="H135" s="663">
        <v>68</v>
      </c>
      <c r="I135" s="663">
        <v>68</v>
      </c>
      <c r="J135" s="663">
        <v>68</v>
      </c>
      <c r="K135" s="663">
        <v>68</v>
      </c>
      <c r="L135" s="658"/>
      <c r="P135" s="674"/>
    </row>
    <row r="136" spans="1:12" s="593" customFormat="1" ht="57">
      <c r="A136" s="588">
        <v>105</v>
      </c>
      <c r="B136" s="606" t="s">
        <v>5</v>
      </c>
      <c r="C136" s="595" t="s">
        <v>40</v>
      </c>
      <c r="D136" s="636">
        <v>19954</v>
      </c>
      <c r="E136" s="636">
        <v>23000</v>
      </c>
      <c r="F136" s="636">
        <v>24707</v>
      </c>
      <c r="G136" s="665">
        <f t="shared" si="5"/>
        <v>107.42173913043477</v>
      </c>
      <c r="L136" s="658"/>
    </row>
    <row r="137" spans="1:12" s="593" customFormat="1" ht="109.5">
      <c r="A137" s="588"/>
      <c r="B137" s="629" t="s">
        <v>66</v>
      </c>
      <c r="C137" s="666"/>
      <c r="D137" s="581"/>
      <c r="E137" s="636"/>
      <c r="F137" s="581"/>
      <c r="G137" s="665"/>
      <c r="L137" s="597"/>
    </row>
    <row r="138" spans="1:12" s="593" customFormat="1" ht="57">
      <c r="A138" s="588">
        <v>106</v>
      </c>
      <c r="B138" s="659" t="s">
        <v>113</v>
      </c>
      <c r="C138" s="643" t="s">
        <v>114</v>
      </c>
      <c r="D138" s="581">
        <v>0</v>
      </c>
      <c r="E138" s="581">
        <v>0</v>
      </c>
      <c r="F138" s="581">
        <v>0</v>
      </c>
      <c r="G138" s="665">
        <v>0</v>
      </c>
      <c r="L138" s="597"/>
    </row>
    <row r="139" spans="1:12" s="593" customFormat="1" ht="57">
      <c r="A139" s="588">
        <v>107</v>
      </c>
      <c r="B139" s="659" t="s">
        <v>115</v>
      </c>
      <c r="C139" s="643" t="s">
        <v>114</v>
      </c>
      <c r="D139" s="581">
        <v>0</v>
      </c>
      <c r="E139" s="581">
        <v>0</v>
      </c>
      <c r="F139" s="581">
        <v>0</v>
      </c>
      <c r="G139" s="665">
        <v>0</v>
      </c>
      <c r="L139" s="597"/>
    </row>
    <row r="140" spans="1:7" s="593" customFormat="1" ht="14.25">
      <c r="A140" s="588">
        <v>108</v>
      </c>
      <c r="B140" s="667" t="s">
        <v>119</v>
      </c>
      <c r="C140" s="643" t="s">
        <v>120</v>
      </c>
      <c r="D140" s="581">
        <v>0</v>
      </c>
      <c r="E140" s="581">
        <v>0</v>
      </c>
      <c r="F140" s="581">
        <v>0</v>
      </c>
      <c r="G140" s="665">
        <v>0</v>
      </c>
    </row>
    <row r="141" spans="1:7" s="593" customFormat="1" ht="28.5">
      <c r="A141" s="588">
        <v>109</v>
      </c>
      <c r="B141" s="606" t="s">
        <v>17</v>
      </c>
      <c r="C141" s="643" t="s">
        <v>48</v>
      </c>
      <c r="D141" s="581">
        <v>54</v>
      </c>
      <c r="E141" s="689">
        <v>139.4</v>
      </c>
      <c r="F141" s="682">
        <v>146.8</v>
      </c>
      <c r="G141" s="665">
        <f t="shared" si="5"/>
        <v>105.3084648493544</v>
      </c>
    </row>
    <row r="142" spans="1:7" s="593" customFormat="1" ht="42.75">
      <c r="A142" s="611">
        <f>A141+1</f>
        <v>110</v>
      </c>
      <c r="B142" s="606" t="s">
        <v>9</v>
      </c>
      <c r="C142" s="590" t="s">
        <v>44</v>
      </c>
      <c r="D142" s="636">
        <v>93</v>
      </c>
      <c r="E142" s="581">
        <v>93</v>
      </c>
      <c r="F142" s="636">
        <v>93</v>
      </c>
      <c r="G142" s="665">
        <f t="shared" si="5"/>
        <v>100</v>
      </c>
    </row>
    <row r="143" spans="1:7" s="593" customFormat="1" ht="57">
      <c r="A143" s="611">
        <f>A142+1</f>
        <v>111</v>
      </c>
      <c r="B143" s="606" t="s">
        <v>16</v>
      </c>
      <c r="C143" s="590" t="s">
        <v>40</v>
      </c>
      <c r="D143" s="636">
        <v>18195</v>
      </c>
      <c r="E143" s="581">
        <v>19188</v>
      </c>
      <c r="F143" s="636">
        <v>19188</v>
      </c>
      <c r="G143" s="665">
        <f t="shared" si="5"/>
        <v>100</v>
      </c>
    </row>
    <row r="144" spans="1:7" s="593" customFormat="1" ht="75.75" customHeight="1">
      <c r="A144" s="611">
        <v>112</v>
      </c>
      <c r="B144" s="606" t="s">
        <v>77</v>
      </c>
      <c r="C144" s="590" t="s">
        <v>38</v>
      </c>
      <c r="D144" s="607">
        <v>43.1</v>
      </c>
      <c r="E144" s="636">
        <v>43.1</v>
      </c>
      <c r="F144" s="607">
        <v>42.9</v>
      </c>
      <c r="G144" s="604">
        <f>F144/E144*100</f>
        <v>99.53596287703016</v>
      </c>
    </row>
    <row r="145" spans="1:7" s="593" customFormat="1" ht="141">
      <c r="A145" s="611"/>
      <c r="B145" s="638" t="s">
        <v>65</v>
      </c>
      <c r="C145" s="617"/>
      <c r="D145" s="581"/>
      <c r="E145" s="666"/>
      <c r="F145" s="581"/>
      <c r="G145" s="581"/>
    </row>
    <row r="146" spans="1:14" s="593" customFormat="1" ht="42.75">
      <c r="A146" s="611">
        <f>A144+1</f>
        <v>113</v>
      </c>
      <c r="B146" s="594" t="s">
        <v>63</v>
      </c>
      <c r="C146" s="595" t="s">
        <v>42</v>
      </c>
      <c r="D146" s="581">
        <v>133.7</v>
      </c>
      <c r="E146" s="581">
        <v>135</v>
      </c>
      <c r="F146" s="581">
        <v>153.8</v>
      </c>
      <c r="G146" s="604">
        <f>F146/E146*100</f>
        <v>113.92592592592594</v>
      </c>
      <c r="N146" s="637"/>
    </row>
    <row r="147" spans="1:7" s="593" customFormat="1" ht="17.25" customHeight="1">
      <c r="A147" s="611">
        <v>114</v>
      </c>
      <c r="B147" s="648" t="s">
        <v>232</v>
      </c>
      <c r="C147" s="643" t="s">
        <v>117</v>
      </c>
      <c r="D147" s="657">
        <v>1246</v>
      </c>
      <c r="E147" s="581">
        <v>1250</v>
      </c>
      <c r="F147" s="657">
        <v>1151</v>
      </c>
      <c r="G147" s="604">
        <v>100</v>
      </c>
    </row>
    <row r="148" spans="1:7" s="593" customFormat="1" ht="42.75">
      <c r="A148" s="611">
        <v>115</v>
      </c>
      <c r="B148" s="606" t="s">
        <v>9</v>
      </c>
      <c r="C148" s="595" t="s">
        <v>44</v>
      </c>
      <c r="D148" s="628">
        <v>82</v>
      </c>
      <c r="E148" s="590">
        <v>78</v>
      </c>
      <c r="F148" s="628">
        <v>85</v>
      </c>
      <c r="G148" s="604">
        <f>F148/E148*100</f>
        <v>108.97435897435896</v>
      </c>
    </row>
    <row r="149" spans="1:7" s="593" customFormat="1" ht="57">
      <c r="A149" s="611">
        <v>116</v>
      </c>
      <c r="B149" s="606" t="s">
        <v>16</v>
      </c>
      <c r="C149" s="595" t="s">
        <v>40</v>
      </c>
      <c r="D149" s="628">
        <v>22067</v>
      </c>
      <c r="E149" s="590">
        <v>22067</v>
      </c>
      <c r="F149" s="628">
        <v>26912</v>
      </c>
      <c r="G149" s="604">
        <f>F149/E149*100</f>
        <v>121.9558616939321</v>
      </c>
    </row>
    <row r="150" spans="1:7" s="593" customFormat="1" ht="93.75">
      <c r="A150" s="668"/>
      <c r="B150" s="638" t="s">
        <v>34</v>
      </c>
      <c r="C150" s="617"/>
      <c r="D150" s="581"/>
      <c r="E150" s="634"/>
      <c r="F150" s="581"/>
      <c r="G150" s="604"/>
    </row>
    <row r="151" spans="1:12" s="593" customFormat="1" ht="19.5" customHeight="1">
      <c r="A151" s="611">
        <v>117</v>
      </c>
      <c r="B151" s="594" t="s">
        <v>35</v>
      </c>
      <c r="C151" s="595" t="s">
        <v>50</v>
      </c>
      <c r="D151" s="581">
        <v>1511.5</v>
      </c>
      <c r="E151" s="581">
        <v>1362</v>
      </c>
      <c r="F151" s="581">
        <v>1525.6</v>
      </c>
      <c r="G151" s="672">
        <f>F151/E151*100</f>
        <v>112.01174743024961</v>
      </c>
      <c r="L151" s="597"/>
    </row>
    <row r="155" ht="14.25">
      <c r="B155" s="598" t="s">
        <v>135</v>
      </c>
    </row>
  </sheetData>
  <sheetProtection/>
  <mergeCells count="4">
    <mergeCell ref="A1:G1"/>
    <mergeCell ref="C97:C99"/>
    <mergeCell ref="C118:C121"/>
    <mergeCell ref="C88:C89"/>
  </mergeCells>
  <printOptions/>
  <pageMargins left="0.7" right="0.7" top="0.75" bottom="0.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53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7.421875" style="231" customWidth="1"/>
    <col min="2" max="2" width="42.421875" style="209" customWidth="1"/>
    <col min="3" max="3" width="8.57421875" style="232" customWidth="1"/>
    <col min="4" max="4" width="12.00390625" style="231" customWidth="1"/>
    <col min="5" max="5" width="13.421875" style="233" customWidth="1"/>
    <col min="6" max="6" width="12.00390625" style="233" customWidth="1"/>
    <col min="7" max="7" width="9.421875" style="233" customWidth="1"/>
    <col min="8" max="11" width="9.140625" style="37" hidden="1" customWidth="1"/>
    <col min="12" max="12" width="11.8515625" style="37" customWidth="1"/>
    <col min="13" max="13" width="11.57421875" style="37" bestFit="1" customWidth="1"/>
    <col min="14" max="14" width="9.140625" style="37" customWidth="1"/>
    <col min="15" max="15" width="9.8515625" style="37" customWidth="1"/>
    <col min="16" max="16384" width="9.140625" style="37" customWidth="1"/>
  </cols>
  <sheetData>
    <row r="1" spans="1:7" ht="14.25">
      <c r="A1" s="423" t="s">
        <v>121</v>
      </c>
      <c r="B1" s="424"/>
      <c r="C1" s="424"/>
      <c r="D1" s="424"/>
      <c r="E1" s="424"/>
      <c r="F1" s="424"/>
      <c r="G1" s="424"/>
    </row>
    <row r="2" spans="1:7" s="29" customFormat="1" ht="24">
      <c r="A2" s="38"/>
      <c r="B2" s="39" t="s">
        <v>51</v>
      </c>
      <c r="C2" s="40" t="s">
        <v>36</v>
      </c>
      <c r="D2" s="1" t="s">
        <v>235</v>
      </c>
      <c r="E2" s="1" t="s">
        <v>249</v>
      </c>
      <c r="F2" s="1" t="s">
        <v>250</v>
      </c>
      <c r="G2" s="1" t="s">
        <v>38</v>
      </c>
    </row>
    <row r="3" spans="1:7" s="26" customFormat="1" ht="15.75">
      <c r="A3" s="34"/>
      <c r="B3" s="8" t="s">
        <v>0</v>
      </c>
      <c r="C3" s="4"/>
      <c r="D3" s="207"/>
      <c r="E3" s="207"/>
      <c r="F3" s="207"/>
      <c r="G3" s="207"/>
    </row>
    <row r="4" spans="1:11" s="26" customFormat="1" ht="14.25">
      <c r="A4" s="34">
        <v>1</v>
      </c>
      <c r="B4" s="2" t="s">
        <v>1</v>
      </c>
      <c r="C4" s="3" t="s">
        <v>37</v>
      </c>
      <c r="D4" s="4">
        <v>22</v>
      </c>
      <c r="E4" s="4">
        <v>22</v>
      </c>
      <c r="F4" s="4">
        <v>22</v>
      </c>
      <c r="G4" s="82">
        <v>100</v>
      </c>
      <c r="H4" s="4">
        <v>23.7</v>
      </c>
      <c r="I4" s="4">
        <v>23.7</v>
      </c>
      <c r="J4" s="4">
        <v>23.7</v>
      </c>
      <c r="K4" s="4">
        <v>23.7</v>
      </c>
    </row>
    <row r="5" spans="1:11" s="26" customFormat="1" ht="14.25">
      <c r="A5" s="34">
        <v>2</v>
      </c>
      <c r="B5" s="2" t="s">
        <v>2</v>
      </c>
      <c r="C5" s="3" t="s">
        <v>37</v>
      </c>
      <c r="D5" s="682">
        <v>11.8</v>
      </c>
      <c r="E5" s="682">
        <v>11.6</v>
      </c>
      <c r="F5" s="682">
        <v>11.6</v>
      </c>
      <c r="G5" s="82">
        <v>100</v>
      </c>
      <c r="H5" s="682">
        <v>17.57</v>
      </c>
      <c r="I5" s="682">
        <v>17.57</v>
      </c>
      <c r="J5" s="682">
        <v>17.57</v>
      </c>
      <c r="K5" s="682">
        <v>17.57</v>
      </c>
    </row>
    <row r="6" spans="1:7" s="26" customFormat="1" ht="14.25">
      <c r="A6" s="34">
        <v>3</v>
      </c>
      <c r="B6" s="2" t="s">
        <v>3</v>
      </c>
      <c r="C6" s="3" t="s">
        <v>37</v>
      </c>
      <c r="D6" s="682">
        <v>11.7</v>
      </c>
      <c r="E6" s="682">
        <v>10.2</v>
      </c>
      <c r="F6" s="682">
        <v>10.2</v>
      </c>
      <c r="G6" s="82">
        <v>100</v>
      </c>
    </row>
    <row r="7" spans="1:12" s="26" customFormat="1" ht="14.25">
      <c r="A7" s="34">
        <v>4</v>
      </c>
      <c r="B7" s="2" t="s">
        <v>199</v>
      </c>
      <c r="C7" s="3" t="s">
        <v>200</v>
      </c>
      <c r="D7" s="682">
        <v>22</v>
      </c>
      <c r="E7" s="682">
        <v>6</v>
      </c>
      <c r="F7" s="682">
        <v>21</v>
      </c>
      <c r="G7" s="82">
        <v>350</v>
      </c>
      <c r="L7" s="36"/>
    </row>
    <row r="8" spans="1:12" s="26" customFormat="1" ht="14.25">
      <c r="A8" s="34">
        <v>5</v>
      </c>
      <c r="B8" s="209" t="s">
        <v>52</v>
      </c>
      <c r="C8" s="3" t="s">
        <v>38</v>
      </c>
      <c r="D8" s="682">
        <v>0.5</v>
      </c>
      <c r="E8" s="682">
        <v>0.5</v>
      </c>
      <c r="F8" s="682">
        <v>0.3</v>
      </c>
      <c r="G8" s="82">
        <v>60</v>
      </c>
      <c r="L8" s="36"/>
    </row>
    <row r="9" spans="1:12" s="26" customFormat="1" ht="15.75">
      <c r="A9" s="34"/>
      <c r="B9" s="8" t="s">
        <v>67</v>
      </c>
      <c r="C9" s="3"/>
      <c r="D9" s="682"/>
      <c r="E9" s="682"/>
      <c r="F9" s="682"/>
      <c r="G9" s="82"/>
      <c r="L9" s="36"/>
    </row>
    <row r="10" spans="1:7" s="26" customFormat="1" ht="14.25">
      <c r="A10" s="34">
        <v>6</v>
      </c>
      <c r="B10" s="2" t="s">
        <v>4</v>
      </c>
      <c r="C10" s="3" t="s">
        <v>39</v>
      </c>
      <c r="D10" s="682">
        <v>50.3</v>
      </c>
      <c r="E10" s="682">
        <v>80</v>
      </c>
      <c r="F10" s="682">
        <v>101</v>
      </c>
      <c r="G10" s="82">
        <v>126.25</v>
      </c>
    </row>
    <row r="11" spans="1:7" s="30" customFormat="1" ht="14.25">
      <c r="A11" s="565">
        <v>6.1</v>
      </c>
      <c r="B11" s="2" t="s">
        <v>54</v>
      </c>
      <c r="C11" s="3" t="s">
        <v>39</v>
      </c>
      <c r="D11" s="682">
        <v>45.2</v>
      </c>
      <c r="E11" s="682">
        <v>70</v>
      </c>
      <c r="F11" s="682">
        <v>79</v>
      </c>
      <c r="G11" s="82">
        <v>112.85714285714286</v>
      </c>
    </row>
    <row r="12" spans="1:7" s="26" customFormat="1" ht="14.25">
      <c r="A12" s="34">
        <v>7</v>
      </c>
      <c r="B12" s="53" t="s">
        <v>5</v>
      </c>
      <c r="C12" s="3"/>
      <c r="D12" s="682">
        <v>39300</v>
      </c>
      <c r="E12" s="682">
        <v>39600</v>
      </c>
      <c r="F12" s="682">
        <v>39996</v>
      </c>
      <c r="G12" s="82">
        <v>101</v>
      </c>
    </row>
    <row r="13" spans="1:7" s="26" customFormat="1" ht="42.75">
      <c r="A13" s="34">
        <v>8</v>
      </c>
      <c r="B13" s="9" t="s">
        <v>122</v>
      </c>
      <c r="C13" s="3" t="s">
        <v>42</v>
      </c>
      <c r="D13" s="682">
        <v>44.5</v>
      </c>
      <c r="E13" s="682">
        <v>36.83</v>
      </c>
      <c r="F13" s="682">
        <v>46.97</v>
      </c>
      <c r="G13" s="84">
        <v>127.53190333966874</v>
      </c>
    </row>
    <row r="14" spans="1:7" s="26" customFormat="1" ht="42.75">
      <c r="A14" s="34">
        <v>9</v>
      </c>
      <c r="B14" s="2" t="s">
        <v>74</v>
      </c>
      <c r="C14" s="3" t="s">
        <v>40</v>
      </c>
      <c r="D14" s="682">
        <v>600.5</v>
      </c>
      <c r="E14" s="682">
        <v>810</v>
      </c>
      <c r="F14" s="682">
        <v>524</v>
      </c>
      <c r="G14" s="84">
        <v>64.69135802469135</v>
      </c>
    </row>
    <row r="15" spans="1:7" s="26" customFormat="1" ht="14.25">
      <c r="A15" s="34"/>
      <c r="B15" s="11" t="s">
        <v>68</v>
      </c>
      <c r="C15" s="3"/>
      <c r="D15" s="682"/>
      <c r="E15" s="682"/>
      <c r="F15" s="682"/>
      <c r="G15" s="82"/>
    </row>
    <row r="16" spans="1:15" s="26" customFormat="1" ht="14.25">
      <c r="A16" s="34">
        <v>10</v>
      </c>
      <c r="B16" s="2" t="s">
        <v>11</v>
      </c>
      <c r="C16" s="3" t="s">
        <v>42</v>
      </c>
      <c r="D16" s="682">
        <v>1947.1000000000004</v>
      </c>
      <c r="E16" s="682">
        <v>2382.54</v>
      </c>
      <c r="F16" s="682">
        <v>2768.9999999999995</v>
      </c>
      <c r="G16" s="82">
        <v>116.22050416782088</v>
      </c>
      <c r="L16" s="579"/>
      <c r="N16" s="91"/>
      <c r="O16" s="98"/>
    </row>
    <row r="17" spans="1:12" s="26" customFormat="1" ht="14.25">
      <c r="A17" s="43">
        <v>11</v>
      </c>
      <c r="B17" s="2" t="s">
        <v>201</v>
      </c>
      <c r="C17" s="3" t="s">
        <v>39</v>
      </c>
      <c r="D17" s="58">
        <v>7.4</v>
      </c>
      <c r="E17" s="682">
        <v>2.5</v>
      </c>
      <c r="F17" s="58">
        <v>2.5</v>
      </c>
      <c r="G17" s="82">
        <v>100</v>
      </c>
      <c r="L17" s="36"/>
    </row>
    <row r="18" spans="1:12" s="26" customFormat="1" ht="28.5">
      <c r="A18" s="43">
        <v>12</v>
      </c>
      <c r="B18" s="2" t="s">
        <v>8</v>
      </c>
      <c r="C18" s="3" t="s">
        <v>43</v>
      </c>
      <c r="D18" s="56">
        <v>1456.3</v>
      </c>
      <c r="E18" s="56">
        <v>1952.901639344262</v>
      </c>
      <c r="F18" s="56">
        <v>2571</v>
      </c>
      <c r="G18" s="84">
        <v>131.65025560955957</v>
      </c>
      <c r="L18" s="36"/>
    </row>
    <row r="19" spans="1:14" s="26" customFormat="1" ht="14.25">
      <c r="A19" s="43">
        <v>13</v>
      </c>
      <c r="B19" s="9" t="s">
        <v>75</v>
      </c>
      <c r="C19" s="3" t="s">
        <v>40</v>
      </c>
      <c r="D19" s="57">
        <v>41948</v>
      </c>
      <c r="E19" s="57">
        <v>58682</v>
      </c>
      <c r="F19" s="57">
        <v>58394</v>
      </c>
      <c r="G19" s="56">
        <v>99.50921918135033</v>
      </c>
      <c r="N19" s="578"/>
    </row>
    <row r="20" spans="1:7" s="26" customFormat="1" ht="14.25">
      <c r="A20" s="43"/>
      <c r="B20" s="12" t="s">
        <v>10</v>
      </c>
      <c r="C20" s="3"/>
      <c r="D20" s="682"/>
      <c r="E20" s="682"/>
      <c r="F20" s="682"/>
      <c r="G20" s="84"/>
    </row>
    <row r="21" spans="1:14" s="26" customFormat="1" ht="14.25">
      <c r="A21" s="43">
        <v>14</v>
      </c>
      <c r="B21" s="2" t="s">
        <v>11</v>
      </c>
      <c r="C21" s="3" t="s">
        <v>42</v>
      </c>
      <c r="D21" s="682">
        <v>1534.2</v>
      </c>
      <c r="E21" s="682">
        <v>1974.7</v>
      </c>
      <c r="F21" s="682">
        <v>2332.6</v>
      </c>
      <c r="G21" s="84">
        <v>118.12427204132273</v>
      </c>
      <c r="L21" s="579"/>
      <c r="N21" s="91"/>
    </row>
    <row r="22" spans="1:12" s="26" customFormat="1" ht="14.25">
      <c r="A22" s="43">
        <v>15</v>
      </c>
      <c r="B22" s="2" t="s">
        <v>60</v>
      </c>
      <c r="C22" s="3" t="s">
        <v>42</v>
      </c>
      <c r="D22" s="682">
        <v>1.2</v>
      </c>
      <c r="E22" s="682">
        <v>2.5</v>
      </c>
      <c r="F22" s="682">
        <v>2.5</v>
      </c>
      <c r="G22" s="84">
        <v>100</v>
      </c>
      <c r="L22" s="36"/>
    </row>
    <row r="23" spans="1:12" s="26" customFormat="1" ht="28.5">
      <c r="A23" s="43">
        <v>16</v>
      </c>
      <c r="B23" s="2" t="s">
        <v>8</v>
      </c>
      <c r="C23" s="3" t="s">
        <v>43</v>
      </c>
      <c r="D23" s="682">
        <v>2578</v>
      </c>
      <c r="E23" s="56">
        <v>4014</v>
      </c>
      <c r="F23" s="682">
        <v>4741</v>
      </c>
      <c r="G23" s="84">
        <v>118.11160936721474</v>
      </c>
      <c r="H23" s="44"/>
      <c r="L23" s="36"/>
    </row>
    <row r="24" spans="1:12" s="26" customFormat="1" ht="14.25">
      <c r="A24" s="43">
        <v>17</v>
      </c>
      <c r="B24" s="9" t="s">
        <v>75</v>
      </c>
      <c r="C24" s="3" t="s">
        <v>40</v>
      </c>
      <c r="D24" s="682">
        <v>68816</v>
      </c>
      <c r="E24" s="682">
        <v>75166</v>
      </c>
      <c r="F24" s="682">
        <v>79321</v>
      </c>
      <c r="G24" s="84">
        <v>105.52776521299523</v>
      </c>
      <c r="L24" s="36"/>
    </row>
    <row r="25" spans="1:12" s="26" customFormat="1" ht="28.5">
      <c r="A25" s="43"/>
      <c r="B25" s="566" t="s">
        <v>220</v>
      </c>
      <c r="C25" s="14"/>
      <c r="D25" s="682"/>
      <c r="E25" s="682"/>
      <c r="F25" s="682"/>
      <c r="G25" s="84"/>
      <c r="L25" s="36"/>
    </row>
    <row r="26" spans="1:14" s="26" customFormat="1" ht="14.25">
      <c r="A26" s="43">
        <v>18</v>
      </c>
      <c r="B26" s="2" t="s">
        <v>11</v>
      </c>
      <c r="C26" s="3" t="s">
        <v>42</v>
      </c>
      <c r="D26" s="682">
        <v>89.2</v>
      </c>
      <c r="E26" s="682">
        <v>90</v>
      </c>
      <c r="F26" s="682">
        <v>90.1</v>
      </c>
      <c r="G26" s="84">
        <v>100.1111111111111</v>
      </c>
      <c r="L26" s="579"/>
      <c r="N26" s="578"/>
    </row>
    <row r="27" spans="1:12" s="26" customFormat="1" ht="14.25">
      <c r="A27" s="43">
        <v>19</v>
      </c>
      <c r="B27" s="2" t="s">
        <v>60</v>
      </c>
      <c r="C27" s="3" t="s">
        <v>42</v>
      </c>
      <c r="D27" s="682">
        <v>0</v>
      </c>
      <c r="E27" s="682">
        <v>0</v>
      </c>
      <c r="F27" s="682">
        <v>0</v>
      </c>
      <c r="G27" s="84">
        <v>100</v>
      </c>
      <c r="L27" s="36"/>
    </row>
    <row r="28" spans="1:12" s="26" customFormat="1" ht="28.5">
      <c r="A28" s="43">
        <v>20</v>
      </c>
      <c r="B28" s="2" t="s">
        <v>8</v>
      </c>
      <c r="C28" s="3" t="s">
        <v>42</v>
      </c>
      <c r="D28" s="682">
        <v>14.9</v>
      </c>
      <c r="E28" s="58">
        <v>15</v>
      </c>
      <c r="F28" s="682">
        <v>15</v>
      </c>
      <c r="G28" s="84">
        <v>100</v>
      </c>
      <c r="L28" s="36"/>
    </row>
    <row r="29" spans="1:12" s="26" customFormat="1" ht="14.25">
      <c r="A29" s="43">
        <v>21</v>
      </c>
      <c r="B29" s="9" t="s">
        <v>75</v>
      </c>
      <c r="C29" s="3" t="s">
        <v>40</v>
      </c>
      <c r="D29" s="682">
        <v>20000</v>
      </c>
      <c r="E29" s="682">
        <v>20835</v>
      </c>
      <c r="F29" s="682">
        <v>20835</v>
      </c>
      <c r="G29" s="84">
        <v>100</v>
      </c>
      <c r="L29" s="36"/>
    </row>
    <row r="30" spans="1:7" s="26" customFormat="1" ht="14.25">
      <c r="A30" s="43"/>
      <c r="B30" s="13" t="s">
        <v>87</v>
      </c>
      <c r="C30" s="14"/>
      <c r="D30" s="682"/>
      <c r="E30" s="682"/>
      <c r="F30" s="682"/>
      <c r="G30" s="87"/>
    </row>
    <row r="31" spans="1:14" s="26" customFormat="1" ht="14.25">
      <c r="A31" s="43">
        <v>22</v>
      </c>
      <c r="B31" s="59" t="s">
        <v>11</v>
      </c>
      <c r="C31" s="3" t="s">
        <v>42</v>
      </c>
      <c r="D31" s="682">
        <v>0.7</v>
      </c>
      <c r="E31" s="682">
        <v>0.84</v>
      </c>
      <c r="F31" s="682">
        <v>1.1</v>
      </c>
      <c r="G31" s="84">
        <v>130.95238095238096</v>
      </c>
      <c r="L31" s="98"/>
      <c r="M31" s="26">
        <v>0.1</v>
      </c>
      <c r="N31" s="91"/>
    </row>
    <row r="32" spans="1:7" s="26" customFormat="1" ht="14.25">
      <c r="A32" s="43">
        <v>23</v>
      </c>
      <c r="B32" s="59" t="s">
        <v>60</v>
      </c>
      <c r="C32" s="3" t="s">
        <v>42</v>
      </c>
      <c r="D32" s="682">
        <v>0</v>
      </c>
      <c r="E32" s="4">
        <v>0</v>
      </c>
      <c r="F32" s="682">
        <v>0</v>
      </c>
      <c r="G32" s="84">
        <v>0</v>
      </c>
    </row>
    <row r="33" spans="1:7" s="26" customFormat="1" ht="28.5">
      <c r="A33" s="43">
        <v>24</v>
      </c>
      <c r="B33" s="59" t="s">
        <v>8</v>
      </c>
      <c r="C33" s="3" t="s">
        <v>43</v>
      </c>
      <c r="D33" s="211">
        <v>87.5</v>
      </c>
      <c r="E33" s="60">
        <v>105</v>
      </c>
      <c r="F33" s="211">
        <v>137.5</v>
      </c>
      <c r="G33" s="84">
        <v>130.95238095238096</v>
      </c>
    </row>
    <row r="34" spans="1:7" s="26" customFormat="1" ht="14.25">
      <c r="A34" s="43">
        <v>25</v>
      </c>
      <c r="B34" s="61" t="s">
        <v>75</v>
      </c>
      <c r="C34" s="3" t="s">
        <v>40</v>
      </c>
      <c r="D34" s="62">
        <v>21367</v>
      </c>
      <c r="E34" s="4">
        <v>24938</v>
      </c>
      <c r="F34" s="62">
        <v>25037</v>
      </c>
      <c r="G34" s="84">
        <v>100.3969845216136</v>
      </c>
    </row>
    <row r="35" spans="1:7" s="26" customFormat="1" ht="28.5">
      <c r="A35" s="43"/>
      <c r="B35" s="16" t="s">
        <v>61</v>
      </c>
      <c r="C35" s="14"/>
      <c r="D35" s="682"/>
      <c r="E35" s="682"/>
      <c r="F35" s="682"/>
      <c r="G35" s="682"/>
    </row>
    <row r="36" spans="1:13" s="26" customFormat="1" ht="14.25">
      <c r="A36" s="43">
        <v>26</v>
      </c>
      <c r="B36" s="2" t="s">
        <v>11</v>
      </c>
      <c r="C36" s="3" t="s">
        <v>42</v>
      </c>
      <c r="D36" s="682">
        <v>256.1</v>
      </c>
      <c r="E36" s="682">
        <v>250</v>
      </c>
      <c r="F36" s="682">
        <v>271.7</v>
      </c>
      <c r="G36" s="84">
        <v>108.67999999999999</v>
      </c>
      <c r="L36" s="577"/>
      <c r="M36" s="26">
        <v>9.8</v>
      </c>
    </row>
    <row r="37" spans="1:14" s="26" customFormat="1" ht="14.25">
      <c r="A37" s="43">
        <v>27</v>
      </c>
      <c r="B37" s="2" t="s">
        <v>60</v>
      </c>
      <c r="C37" s="3" t="s">
        <v>42</v>
      </c>
      <c r="D37" s="682">
        <v>5.1</v>
      </c>
      <c r="E37" s="682">
        <v>0</v>
      </c>
      <c r="F37" s="682">
        <v>0</v>
      </c>
      <c r="G37" s="84">
        <v>0</v>
      </c>
      <c r="L37" s="36"/>
      <c r="N37" s="578"/>
    </row>
    <row r="38" spans="1:12" s="26" customFormat="1" ht="28.5">
      <c r="A38" s="43">
        <v>28</v>
      </c>
      <c r="B38" s="2" t="s">
        <v>8</v>
      </c>
      <c r="C38" s="3" t="s">
        <v>43</v>
      </c>
      <c r="D38" s="58">
        <v>441.6</v>
      </c>
      <c r="E38" s="337">
        <v>600.9615384615385</v>
      </c>
      <c r="F38" s="58">
        <v>653</v>
      </c>
      <c r="G38" s="84">
        <v>108.6592</v>
      </c>
      <c r="L38" s="36"/>
    </row>
    <row r="39" spans="1:7" s="26" customFormat="1" ht="14.25">
      <c r="A39" s="43">
        <v>29</v>
      </c>
      <c r="B39" s="9" t="s">
        <v>75</v>
      </c>
      <c r="C39" s="3" t="s">
        <v>40</v>
      </c>
      <c r="D39" s="55">
        <v>19298</v>
      </c>
      <c r="E39" s="55">
        <v>26000</v>
      </c>
      <c r="F39" s="55">
        <v>26062</v>
      </c>
      <c r="G39" s="84">
        <v>100.23846153846154</v>
      </c>
    </row>
    <row r="40" spans="1:7" s="26" customFormat="1" ht="31.5" customHeight="1">
      <c r="A40" s="43"/>
      <c r="B40" s="12" t="s">
        <v>78</v>
      </c>
      <c r="C40" s="14"/>
      <c r="D40" s="682"/>
      <c r="E40" s="682"/>
      <c r="F40" s="682"/>
      <c r="G40" s="682"/>
    </row>
    <row r="41" spans="1:14" s="26" customFormat="1" ht="14.25">
      <c r="A41" s="43">
        <v>30</v>
      </c>
      <c r="B41" s="2" t="s">
        <v>11</v>
      </c>
      <c r="C41" s="3" t="s">
        <v>42</v>
      </c>
      <c r="D41" s="682">
        <v>66.9</v>
      </c>
      <c r="E41" s="682">
        <v>67</v>
      </c>
      <c r="F41" s="682">
        <v>73.5</v>
      </c>
      <c r="G41" s="84">
        <v>109.70149253731343</v>
      </c>
      <c r="L41" s="578"/>
      <c r="N41" s="578"/>
    </row>
    <row r="42" spans="1:7" s="26" customFormat="1" ht="14.25">
      <c r="A42" s="43">
        <v>31</v>
      </c>
      <c r="B42" s="2" t="s">
        <v>60</v>
      </c>
      <c r="C42" s="3" t="s">
        <v>42</v>
      </c>
      <c r="D42" s="682">
        <v>1.1</v>
      </c>
      <c r="E42" s="682">
        <v>0</v>
      </c>
      <c r="F42" s="682">
        <v>0</v>
      </c>
      <c r="G42" s="84">
        <v>100</v>
      </c>
    </row>
    <row r="43" spans="1:12" s="26" customFormat="1" ht="28.5">
      <c r="A43" s="43">
        <v>32</v>
      </c>
      <c r="B43" s="2" t="s">
        <v>8</v>
      </c>
      <c r="C43" s="3" t="s">
        <v>43</v>
      </c>
      <c r="D43" s="56">
        <v>403</v>
      </c>
      <c r="E43" s="56">
        <v>432</v>
      </c>
      <c r="F43" s="56">
        <v>474</v>
      </c>
      <c r="G43" s="84">
        <v>109.72222222222223</v>
      </c>
      <c r="L43" s="227"/>
    </row>
    <row r="44" spans="1:7" s="26" customFormat="1" ht="14.25">
      <c r="A44" s="43">
        <v>33</v>
      </c>
      <c r="B44" s="9" t="s">
        <v>75</v>
      </c>
      <c r="C44" s="3" t="s">
        <v>40</v>
      </c>
      <c r="D44" s="55">
        <v>24702</v>
      </c>
      <c r="E44" s="4">
        <v>28000</v>
      </c>
      <c r="F44" s="55">
        <v>28879</v>
      </c>
      <c r="G44" s="84">
        <v>103.13928571428572</v>
      </c>
    </row>
    <row r="45" spans="1:7" s="26" customFormat="1" ht="15.75">
      <c r="A45" s="43"/>
      <c r="B45" s="18" t="s">
        <v>12</v>
      </c>
      <c r="C45" s="14"/>
      <c r="D45" s="682"/>
      <c r="E45" s="682"/>
      <c r="F45" s="682"/>
      <c r="G45" s="682"/>
    </row>
    <row r="46" spans="1:7" s="26" customFormat="1" ht="14.25">
      <c r="A46" s="43">
        <v>34</v>
      </c>
      <c r="B46" s="9" t="s">
        <v>136</v>
      </c>
      <c r="C46" s="3" t="s">
        <v>42</v>
      </c>
      <c r="D46" s="682">
        <v>301.6</v>
      </c>
      <c r="E46" s="4">
        <v>253.4</v>
      </c>
      <c r="F46" s="682">
        <v>276.1</v>
      </c>
      <c r="G46" s="84">
        <v>108.95816890292029</v>
      </c>
    </row>
    <row r="47" spans="1:7" s="26" customFormat="1" ht="14.25">
      <c r="A47" s="43">
        <v>35</v>
      </c>
      <c r="B47" s="2" t="s">
        <v>60</v>
      </c>
      <c r="C47" s="3" t="s">
        <v>42</v>
      </c>
      <c r="D47" s="682">
        <v>35</v>
      </c>
      <c r="E47" s="4">
        <v>12</v>
      </c>
      <c r="F47" s="682">
        <v>22.1</v>
      </c>
      <c r="G47" s="84">
        <v>184.16666666666669</v>
      </c>
    </row>
    <row r="48" spans="1:7" s="26" customFormat="1" ht="28.5">
      <c r="A48" s="43">
        <v>36</v>
      </c>
      <c r="B48" s="9" t="s">
        <v>8</v>
      </c>
      <c r="C48" s="3" t="s">
        <v>43</v>
      </c>
      <c r="D48" s="568">
        <v>0.08</v>
      </c>
      <c r="E48" s="693">
        <v>0.07</v>
      </c>
      <c r="F48" s="568">
        <v>0.08</v>
      </c>
      <c r="G48" s="84">
        <v>114.28571428571428</v>
      </c>
    </row>
    <row r="49" spans="1:7" s="26" customFormat="1" ht="14.25">
      <c r="A49" s="43">
        <v>37</v>
      </c>
      <c r="B49" s="9" t="s">
        <v>9</v>
      </c>
      <c r="C49" s="3" t="s">
        <v>44</v>
      </c>
      <c r="D49" s="416">
        <v>3600</v>
      </c>
      <c r="E49" s="694">
        <v>3600</v>
      </c>
      <c r="F49" s="416">
        <v>3600</v>
      </c>
      <c r="G49" s="84">
        <v>100</v>
      </c>
    </row>
    <row r="50" spans="1:7" s="26" customFormat="1" ht="14.25">
      <c r="A50" s="43">
        <v>38</v>
      </c>
      <c r="B50" s="9" t="s">
        <v>13</v>
      </c>
      <c r="C50" s="3" t="s">
        <v>40</v>
      </c>
      <c r="D50" s="682">
        <v>19188</v>
      </c>
      <c r="E50" s="4">
        <v>21000</v>
      </c>
      <c r="F50" s="682">
        <v>21000</v>
      </c>
      <c r="G50" s="84">
        <v>100</v>
      </c>
    </row>
    <row r="51" spans="1:7" s="26" customFormat="1" ht="15.75">
      <c r="A51" s="45"/>
      <c r="B51" s="19" t="s">
        <v>18</v>
      </c>
      <c r="C51" s="14"/>
      <c r="D51" s="682"/>
      <c r="E51" s="682"/>
      <c r="F51" s="682"/>
      <c r="G51" s="682"/>
    </row>
    <row r="52" spans="1:7" s="26" customFormat="1" ht="14.25">
      <c r="A52" s="45">
        <v>39</v>
      </c>
      <c r="B52" s="2" t="s">
        <v>19</v>
      </c>
      <c r="C52" s="3" t="s">
        <v>44</v>
      </c>
      <c r="D52" s="682">
        <v>402</v>
      </c>
      <c r="E52" s="682">
        <v>450</v>
      </c>
      <c r="F52" s="682">
        <v>445</v>
      </c>
      <c r="G52" s="84">
        <v>98.88888888888889</v>
      </c>
    </row>
    <row r="53" spans="1:12" s="26" customFormat="1" ht="14.25">
      <c r="A53" s="45">
        <v>40</v>
      </c>
      <c r="B53" s="2" t="s">
        <v>20</v>
      </c>
      <c r="C53" s="3" t="s">
        <v>39</v>
      </c>
      <c r="D53" s="58">
        <v>0.7</v>
      </c>
      <c r="E53" s="682">
        <v>0.9</v>
      </c>
      <c r="F53" s="58">
        <v>0.8</v>
      </c>
      <c r="G53" s="682">
        <v>100</v>
      </c>
      <c r="L53" s="36"/>
    </row>
    <row r="54" spans="1:12" s="26" customFormat="1" ht="14.25">
      <c r="A54" s="45">
        <v>41</v>
      </c>
      <c r="B54" s="2" t="s">
        <v>9</v>
      </c>
      <c r="C54" s="3" t="s">
        <v>44</v>
      </c>
      <c r="D54" s="58">
        <v>21</v>
      </c>
      <c r="E54" s="682">
        <v>21</v>
      </c>
      <c r="F54" s="58">
        <v>21</v>
      </c>
      <c r="G54" s="682">
        <v>100</v>
      </c>
      <c r="L54" s="36"/>
    </row>
    <row r="55" spans="1:12" s="26" customFormat="1" ht="14.25">
      <c r="A55" s="45">
        <v>42</v>
      </c>
      <c r="B55" s="2" t="s">
        <v>201</v>
      </c>
      <c r="C55" s="3" t="s">
        <v>39</v>
      </c>
      <c r="D55" s="58">
        <v>0</v>
      </c>
      <c r="E55" s="58">
        <v>0</v>
      </c>
      <c r="F55" s="58">
        <v>0</v>
      </c>
      <c r="G55" s="682">
        <v>100</v>
      </c>
      <c r="L55" s="36"/>
    </row>
    <row r="56" spans="1:12" s="26" customFormat="1" ht="14.25">
      <c r="A56" s="45">
        <v>43</v>
      </c>
      <c r="B56" s="9" t="s">
        <v>75</v>
      </c>
      <c r="C56" s="3" t="s">
        <v>40</v>
      </c>
      <c r="D56" s="682">
        <v>19188</v>
      </c>
      <c r="E56" s="682">
        <v>20835</v>
      </c>
      <c r="F56" s="682">
        <v>20835</v>
      </c>
      <c r="G56" s="84">
        <v>100</v>
      </c>
      <c r="L56" s="36"/>
    </row>
    <row r="57" spans="1:12" s="26" customFormat="1" ht="30.75">
      <c r="A57" s="34"/>
      <c r="B57" s="18" t="s">
        <v>21</v>
      </c>
      <c r="C57" s="3"/>
      <c r="D57" s="80"/>
      <c r="E57" s="80"/>
      <c r="F57" s="80"/>
      <c r="G57" s="682"/>
      <c r="L57" s="36"/>
    </row>
    <row r="58" spans="1:12" s="26" customFormat="1" ht="14.25">
      <c r="A58" s="34">
        <v>44</v>
      </c>
      <c r="B58" s="2" t="s">
        <v>22</v>
      </c>
      <c r="C58" s="3" t="s">
        <v>42</v>
      </c>
      <c r="D58" s="682">
        <v>536.8</v>
      </c>
      <c r="E58" s="58">
        <v>571.7</v>
      </c>
      <c r="F58" s="682">
        <v>583.8</v>
      </c>
      <c r="G58" s="84">
        <v>102.1164946650341</v>
      </c>
      <c r="L58" s="36"/>
    </row>
    <row r="59" spans="1:12" s="26" customFormat="1" ht="14.25">
      <c r="A59" s="45">
        <v>45</v>
      </c>
      <c r="B59" s="2" t="s">
        <v>23</v>
      </c>
      <c r="C59" s="3" t="s">
        <v>42</v>
      </c>
      <c r="D59" s="682">
        <v>130.8</v>
      </c>
      <c r="E59" s="58">
        <v>138.4</v>
      </c>
      <c r="F59" s="682">
        <v>138</v>
      </c>
      <c r="G59" s="56">
        <v>99.71098265895954</v>
      </c>
      <c r="L59" s="36"/>
    </row>
    <row r="60" spans="1:7" s="26" customFormat="1" ht="14.25">
      <c r="A60" s="45">
        <v>46</v>
      </c>
      <c r="B60" s="2" t="s">
        <v>24</v>
      </c>
      <c r="C60" s="3" t="s">
        <v>42</v>
      </c>
      <c r="D60" s="682">
        <v>18</v>
      </c>
      <c r="E60" s="58">
        <v>19.2</v>
      </c>
      <c r="F60" s="682">
        <v>22.3</v>
      </c>
      <c r="G60" s="84">
        <v>116.14583333333334</v>
      </c>
    </row>
    <row r="61" spans="1:12" s="26" customFormat="1" ht="14.25">
      <c r="A61" s="45">
        <v>47</v>
      </c>
      <c r="B61" s="2" t="s">
        <v>9</v>
      </c>
      <c r="C61" s="3" t="s">
        <v>44</v>
      </c>
      <c r="D61" s="682">
        <v>1170</v>
      </c>
      <c r="E61" s="159">
        <v>1170</v>
      </c>
      <c r="F61" s="682">
        <v>1170</v>
      </c>
      <c r="G61" s="84">
        <v>100</v>
      </c>
      <c r="L61" s="47"/>
    </row>
    <row r="62" spans="1:7" s="26" customFormat="1" ht="14.25">
      <c r="A62" s="45">
        <v>48</v>
      </c>
      <c r="B62" s="2" t="s">
        <v>16</v>
      </c>
      <c r="C62" s="3" t="s">
        <v>40</v>
      </c>
      <c r="D62" s="682">
        <v>19188</v>
      </c>
      <c r="E62" s="20">
        <v>20835</v>
      </c>
      <c r="F62" s="682">
        <v>20835</v>
      </c>
      <c r="G62" s="84">
        <v>100</v>
      </c>
    </row>
    <row r="63" spans="1:7" s="26" customFormat="1" ht="15.75">
      <c r="A63" s="45"/>
      <c r="B63" s="21" t="s">
        <v>25</v>
      </c>
      <c r="C63" s="14"/>
      <c r="D63" s="682"/>
      <c r="E63" s="682"/>
      <c r="F63" s="682"/>
      <c r="G63" s="682"/>
    </row>
    <row r="64" spans="1:12" s="26" customFormat="1" ht="57">
      <c r="A64" s="45">
        <v>49</v>
      </c>
      <c r="B64" s="9" t="s">
        <v>86</v>
      </c>
      <c r="C64" s="3" t="s">
        <v>42</v>
      </c>
      <c r="D64" s="682">
        <v>1012.4</v>
      </c>
      <c r="E64" s="682">
        <v>1071.1</v>
      </c>
      <c r="F64" s="682">
        <v>1076.1</v>
      </c>
      <c r="G64" s="84">
        <v>100.46680982167864</v>
      </c>
      <c r="L64" s="695"/>
    </row>
    <row r="65" spans="1:7" s="26" customFormat="1" ht="14.25">
      <c r="A65" s="45">
        <v>50</v>
      </c>
      <c r="B65" s="9" t="s">
        <v>26</v>
      </c>
      <c r="C65" s="3" t="s">
        <v>50</v>
      </c>
      <c r="D65" s="20">
        <v>58</v>
      </c>
      <c r="E65" s="682">
        <v>58</v>
      </c>
      <c r="F65" s="20">
        <v>63</v>
      </c>
      <c r="G65" s="84">
        <v>108.62068965517241</v>
      </c>
    </row>
    <row r="66" spans="1:7" s="26" customFormat="1" ht="85.5">
      <c r="A66" s="45">
        <v>51</v>
      </c>
      <c r="B66" s="9" t="s">
        <v>89</v>
      </c>
      <c r="C66" s="3" t="s">
        <v>38</v>
      </c>
      <c r="D66" s="682">
        <v>15</v>
      </c>
      <c r="E66" s="20">
        <v>15</v>
      </c>
      <c r="F66" s="682">
        <v>15</v>
      </c>
      <c r="G66" s="84">
        <v>100</v>
      </c>
    </row>
    <row r="67" spans="1:7" s="26" customFormat="1" ht="28.5">
      <c r="A67" s="45">
        <v>52</v>
      </c>
      <c r="B67" s="9" t="s">
        <v>58</v>
      </c>
      <c r="C67" s="3" t="s">
        <v>44</v>
      </c>
      <c r="D67" s="20">
        <v>452</v>
      </c>
      <c r="E67" s="682">
        <v>452</v>
      </c>
      <c r="F67" s="20">
        <v>452</v>
      </c>
      <c r="G67" s="84">
        <v>100</v>
      </c>
    </row>
    <row r="68" spans="1:7" s="26" customFormat="1" ht="14.25">
      <c r="A68" s="45">
        <v>53</v>
      </c>
      <c r="B68" s="9" t="s">
        <v>16</v>
      </c>
      <c r="C68" s="3" t="s">
        <v>40</v>
      </c>
      <c r="D68" s="682">
        <v>19188</v>
      </c>
      <c r="E68" s="682">
        <v>20835</v>
      </c>
      <c r="F68" s="682">
        <v>20835</v>
      </c>
      <c r="G68" s="84">
        <v>100</v>
      </c>
    </row>
    <row r="69" spans="1:7" s="26" customFormat="1" ht="30.75">
      <c r="A69" s="45"/>
      <c r="B69" s="21" t="s">
        <v>33</v>
      </c>
      <c r="C69" s="14"/>
      <c r="D69" s="682"/>
      <c r="E69" s="682"/>
      <c r="F69" s="682"/>
      <c r="G69" s="682"/>
    </row>
    <row r="70" spans="1:15" s="26" customFormat="1" ht="42.75">
      <c r="A70" s="45">
        <v>54</v>
      </c>
      <c r="B70" s="2" t="s">
        <v>79</v>
      </c>
      <c r="C70" s="3" t="s">
        <v>49</v>
      </c>
      <c r="D70" s="682">
        <v>3986.6</v>
      </c>
      <c r="E70" s="682">
        <v>1603.34</v>
      </c>
      <c r="F70" s="682">
        <v>2373.7</v>
      </c>
      <c r="G70" s="84">
        <v>148.04720146693776</v>
      </c>
      <c r="L70" s="214"/>
      <c r="M70" s="214"/>
      <c r="N70" s="214"/>
      <c r="O70" s="215"/>
    </row>
    <row r="71" spans="1:15" s="26" customFormat="1" ht="14.25">
      <c r="A71" s="45" t="s">
        <v>221</v>
      </c>
      <c r="B71" s="2" t="s">
        <v>202</v>
      </c>
      <c r="C71" s="3" t="s">
        <v>49</v>
      </c>
      <c r="D71" s="80">
        <v>1190.7</v>
      </c>
      <c r="E71" s="65">
        <v>1100</v>
      </c>
      <c r="F71" s="80">
        <v>1099.4</v>
      </c>
      <c r="G71" s="56">
        <v>99.94545454545455</v>
      </c>
      <c r="L71" s="214"/>
      <c r="M71" s="214"/>
      <c r="N71" s="214"/>
      <c r="O71" s="215"/>
    </row>
    <row r="72" spans="1:15" s="26" customFormat="1" ht="14.25">
      <c r="A72" s="45">
        <v>55</v>
      </c>
      <c r="B72" s="2" t="s">
        <v>90</v>
      </c>
      <c r="C72" s="3" t="s">
        <v>50</v>
      </c>
      <c r="D72" s="80">
        <v>34</v>
      </c>
      <c r="E72" s="682">
        <v>88</v>
      </c>
      <c r="F72" s="80">
        <v>122</v>
      </c>
      <c r="G72" s="84">
        <v>138.63636363636365</v>
      </c>
      <c r="L72" s="214"/>
      <c r="M72" s="214"/>
      <c r="N72" s="214"/>
      <c r="O72" s="215"/>
    </row>
    <row r="73" spans="1:15" s="26" customFormat="1" ht="57">
      <c r="A73" s="45">
        <v>56</v>
      </c>
      <c r="B73" s="2" t="s">
        <v>94</v>
      </c>
      <c r="C73" s="3" t="s">
        <v>38</v>
      </c>
      <c r="D73" s="80">
        <v>0</v>
      </c>
      <c r="E73" s="158">
        <v>50</v>
      </c>
      <c r="F73" s="80">
        <v>0</v>
      </c>
      <c r="G73" s="84">
        <v>0</v>
      </c>
      <c r="L73" s="214"/>
      <c r="M73" s="214"/>
      <c r="N73" s="214"/>
      <c r="O73" s="215"/>
    </row>
    <row r="74" spans="1:15" s="26" customFormat="1" ht="57">
      <c r="A74" s="45">
        <v>57</v>
      </c>
      <c r="B74" s="2" t="s">
        <v>93</v>
      </c>
      <c r="C74" s="3" t="s">
        <v>38</v>
      </c>
      <c r="D74" s="80">
        <v>97.4</v>
      </c>
      <c r="E74" s="162">
        <v>97.4</v>
      </c>
      <c r="F74" s="80">
        <v>97.4</v>
      </c>
      <c r="G74" s="84">
        <v>100</v>
      </c>
      <c r="L74" s="214"/>
      <c r="M74" s="214"/>
      <c r="N74" s="214"/>
      <c r="O74" s="215"/>
    </row>
    <row r="75" spans="1:15" s="26" customFormat="1" ht="76.5">
      <c r="A75" s="45">
        <v>58</v>
      </c>
      <c r="B75" s="2" t="s">
        <v>91</v>
      </c>
      <c r="C75" s="64" t="s">
        <v>92</v>
      </c>
      <c r="D75" s="682">
        <v>136</v>
      </c>
      <c r="E75" s="158">
        <v>258.8</v>
      </c>
      <c r="F75" s="682">
        <v>358.8</v>
      </c>
      <c r="G75" s="84">
        <v>138.63987635239567</v>
      </c>
      <c r="L75" s="214"/>
      <c r="M75" s="214"/>
      <c r="N75" s="214"/>
      <c r="O75" s="215"/>
    </row>
    <row r="76" spans="1:7" s="26" customFormat="1" ht="15.75">
      <c r="A76" s="34"/>
      <c r="B76" s="8" t="s">
        <v>69</v>
      </c>
      <c r="C76" s="3"/>
      <c r="D76" s="80"/>
      <c r="E76" s="80"/>
      <c r="F76" s="80"/>
      <c r="G76" s="80"/>
    </row>
    <row r="77" spans="1:7" s="26" customFormat="1" ht="46.5">
      <c r="A77" s="34">
        <v>59</v>
      </c>
      <c r="B77" s="35" t="s">
        <v>95</v>
      </c>
      <c r="C77" s="3" t="s">
        <v>44</v>
      </c>
      <c r="D77" s="682">
        <v>0</v>
      </c>
      <c r="E77" s="682">
        <v>0</v>
      </c>
      <c r="F77" s="682">
        <v>0</v>
      </c>
      <c r="G77" s="682">
        <v>0</v>
      </c>
    </row>
    <row r="78" spans="1:7" s="26" customFormat="1" ht="109.5">
      <c r="A78" s="34">
        <v>60</v>
      </c>
      <c r="B78" s="35" t="s">
        <v>97</v>
      </c>
      <c r="C78" s="28" t="s">
        <v>38</v>
      </c>
      <c r="D78" s="682">
        <v>0</v>
      </c>
      <c r="E78" s="682">
        <v>0</v>
      </c>
      <c r="F78" s="682">
        <v>0</v>
      </c>
      <c r="G78" s="84">
        <v>0</v>
      </c>
    </row>
    <row r="79" spans="1:7" s="26" customFormat="1" ht="62.25">
      <c r="A79" s="34">
        <v>61</v>
      </c>
      <c r="B79" s="35" t="s">
        <v>96</v>
      </c>
      <c r="C79" s="28" t="s">
        <v>38</v>
      </c>
      <c r="D79" s="682">
        <v>15</v>
      </c>
      <c r="E79" s="682">
        <v>16</v>
      </c>
      <c r="F79" s="682">
        <v>16</v>
      </c>
      <c r="G79" s="84">
        <v>100</v>
      </c>
    </row>
    <row r="80" spans="1:7" s="26" customFormat="1" ht="93.75">
      <c r="A80" s="34">
        <v>62</v>
      </c>
      <c r="B80" s="35" t="s">
        <v>70</v>
      </c>
      <c r="C80" s="28" t="s">
        <v>98</v>
      </c>
      <c r="D80" s="682">
        <v>156</v>
      </c>
      <c r="E80" s="127">
        <v>174</v>
      </c>
      <c r="F80" s="682">
        <v>174</v>
      </c>
      <c r="G80" s="84">
        <v>100</v>
      </c>
    </row>
    <row r="81" spans="1:7" s="26" customFormat="1" ht="78">
      <c r="A81" s="34">
        <v>63</v>
      </c>
      <c r="B81" s="35" t="s">
        <v>99</v>
      </c>
      <c r="C81" s="28" t="s">
        <v>38</v>
      </c>
      <c r="D81" s="682">
        <v>19</v>
      </c>
      <c r="E81" s="682">
        <v>17</v>
      </c>
      <c r="F81" s="682">
        <v>20</v>
      </c>
      <c r="G81" s="84">
        <v>117.64705882352942</v>
      </c>
    </row>
    <row r="82" spans="1:7" s="26" customFormat="1" ht="83.25" customHeight="1">
      <c r="A82" s="34">
        <v>64</v>
      </c>
      <c r="B82" s="35" t="s">
        <v>100</v>
      </c>
      <c r="C82" s="28" t="s">
        <v>38</v>
      </c>
      <c r="D82" s="682">
        <v>0</v>
      </c>
      <c r="E82" s="682">
        <v>0</v>
      </c>
      <c r="F82" s="682">
        <v>0</v>
      </c>
      <c r="G82" s="84">
        <v>0</v>
      </c>
    </row>
    <row r="83" spans="1:12" s="26" customFormat="1" ht="65.25" customHeight="1">
      <c r="A83" s="34">
        <v>65</v>
      </c>
      <c r="B83" s="35" t="s">
        <v>101</v>
      </c>
      <c r="C83" s="28" t="s">
        <v>38</v>
      </c>
      <c r="D83" s="682">
        <v>0</v>
      </c>
      <c r="E83" s="682">
        <v>0</v>
      </c>
      <c r="F83" s="682">
        <v>0</v>
      </c>
      <c r="G83" s="84">
        <v>100</v>
      </c>
      <c r="L83" s="75"/>
    </row>
    <row r="84" spans="1:7" s="26" customFormat="1" ht="15.75">
      <c r="A84" s="45"/>
      <c r="B84" s="18" t="s">
        <v>57</v>
      </c>
      <c r="C84" s="3"/>
      <c r="D84" s="15"/>
      <c r="E84" s="15"/>
      <c r="F84" s="15"/>
      <c r="G84" s="15"/>
    </row>
    <row r="85" spans="1:7" s="26" customFormat="1" ht="14.25">
      <c r="A85" s="45">
        <v>66</v>
      </c>
      <c r="B85" s="2" t="s">
        <v>23</v>
      </c>
      <c r="C85" s="3" t="s">
        <v>43</v>
      </c>
      <c r="D85" s="682">
        <v>596</v>
      </c>
      <c r="E85" s="682">
        <v>425</v>
      </c>
      <c r="F85" s="682">
        <v>442.7</v>
      </c>
      <c r="G85" s="82">
        <v>104.16470588235293</v>
      </c>
    </row>
    <row r="86" spans="1:7" s="26" customFormat="1" ht="15.75">
      <c r="A86" s="45">
        <v>67</v>
      </c>
      <c r="B86" s="2" t="s">
        <v>9</v>
      </c>
      <c r="C86" s="3" t="s">
        <v>44</v>
      </c>
      <c r="D86" s="682">
        <v>195</v>
      </c>
      <c r="E86" s="127">
        <v>219</v>
      </c>
      <c r="F86" s="682">
        <v>222</v>
      </c>
      <c r="G86" s="569">
        <v>101.36986301369863</v>
      </c>
    </row>
    <row r="87" spans="1:12" s="26" customFormat="1" ht="15.75">
      <c r="A87" s="45">
        <v>68</v>
      </c>
      <c r="B87" s="2" t="s">
        <v>16</v>
      </c>
      <c r="C87" s="3" t="s">
        <v>40</v>
      </c>
      <c r="D87" s="682">
        <v>25628</v>
      </c>
      <c r="E87" s="127">
        <v>27180.5</v>
      </c>
      <c r="F87" s="682">
        <v>27180.5</v>
      </c>
      <c r="G87" s="82">
        <v>100</v>
      </c>
      <c r="H87" s="20">
        <v>11585</v>
      </c>
      <c r="L87" s="36"/>
    </row>
    <row r="88" spans="1:12" s="26" customFormat="1" ht="28.5">
      <c r="A88" s="45">
        <v>69</v>
      </c>
      <c r="B88" s="69" t="s">
        <v>137</v>
      </c>
      <c r="C88" s="438" t="s">
        <v>138</v>
      </c>
      <c r="D88" s="682">
        <v>81</v>
      </c>
      <c r="E88" s="127">
        <v>81</v>
      </c>
      <c r="F88" s="682">
        <v>81</v>
      </c>
      <c r="G88" s="84">
        <v>100</v>
      </c>
      <c r="H88" s="214"/>
      <c r="L88" s="36"/>
    </row>
    <row r="89" spans="1:12" s="26" customFormat="1" ht="15.75">
      <c r="A89" s="45">
        <v>70</v>
      </c>
      <c r="B89" s="69" t="s">
        <v>139</v>
      </c>
      <c r="C89" s="452"/>
      <c r="D89" s="682">
        <v>100</v>
      </c>
      <c r="E89" s="127">
        <v>100</v>
      </c>
      <c r="F89" s="682">
        <v>100</v>
      </c>
      <c r="G89" s="84">
        <v>100</v>
      </c>
      <c r="H89" s="214"/>
      <c r="L89" s="36"/>
    </row>
    <row r="90" spans="1:7" s="26" customFormat="1" ht="71.25">
      <c r="A90" s="45">
        <v>71</v>
      </c>
      <c r="B90" s="66" t="s">
        <v>81</v>
      </c>
      <c r="C90" s="14" t="s">
        <v>38</v>
      </c>
      <c r="D90" s="4">
        <v>38</v>
      </c>
      <c r="E90" s="4">
        <v>40</v>
      </c>
      <c r="F90" s="4">
        <v>37.1</v>
      </c>
      <c r="G90" s="82">
        <v>92.75</v>
      </c>
    </row>
    <row r="91" spans="1:7" s="26" customFormat="1" ht="15.75">
      <c r="A91" s="45"/>
      <c r="B91" s="21" t="s">
        <v>56</v>
      </c>
      <c r="C91" s="14"/>
      <c r="D91" s="682"/>
      <c r="E91" s="127"/>
      <c r="F91" s="682"/>
      <c r="G91" s="682"/>
    </row>
    <row r="92" spans="1:7" s="26" customFormat="1" ht="42.75">
      <c r="A92" s="45">
        <v>72</v>
      </c>
      <c r="B92" s="9" t="s">
        <v>102</v>
      </c>
      <c r="C92" s="67" t="s">
        <v>38</v>
      </c>
      <c r="D92" s="20">
        <v>71.4</v>
      </c>
      <c r="E92" s="20">
        <v>73.7</v>
      </c>
      <c r="F92" s="20">
        <v>73.7</v>
      </c>
      <c r="G92" s="86">
        <v>100</v>
      </c>
    </row>
    <row r="93" spans="1:7" s="26" customFormat="1" ht="52.5" customHeight="1">
      <c r="A93" s="45">
        <v>73</v>
      </c>
      <c r="B93" s="35" t="s">
        <v>103</v>
      </c>
      <c r="C93" s="28" t="s">
        <v>38</v>
      </c>
      <c r="D93" s="20">
        <v>75.5</v>
      </c>
      <c r="E93" s="20">
        <v>75.5</v>
      </c>
      <c r="F93" s="20">
        <v>81</v>
      </c>
      <c r="G93" s="86">
        <v>107.28476821192052</v>
      </c>
    </row>
    <row r="94" spans="1:7" s="26" customFormat="1" ht="57">
      <c r="A94" s="45">
        <v>74</v>
      </c>
      <c r="B94" s="9" t="s">
        <v>71</v>
      </c>
      <c r="C94" s="67" t="s">
        <v>38</v>
      </c>
      <c r="D94" s="682">
        <v>0</v>
      </c>
      <c r="E94" s="682">
        <v>0</v>
      </c>
      <c r="F94" s="682">
        <v>0</v>
      </c>
      <c r="G94" s="86">
        <v>0</v>
      </c>
    </row>
    <row r="95" spans="1:7" s="26" customFormat="1" ht="42.75">
      <c r="A95" s="45">
        <v>75</v>
      </c>
      <c r="B95" s="2" t="s">
        <v>80</v>
      </c>
      <c r="C95" s="3" t="s">
        <v>40</v>
      </c>
      <c r="D95" s="682">
        <v>31149</v>
      </c>
      <c r="E95" s="682">
        <v>34000</v>
      </c>
      <c r="F95" s="682">
        <v>35124</v>
      </c>
      <c r="G95" s="86">
        <v>103.30588235294118</v>
      </c>
    </row>
    <row r="96" spans="1:7" s="26" customFormat="1" ht="15.75">
      <c r="A96" s="45"/>
      <c r="B96" s="18" t="s">
        <v>29</v>
      </c>
      <c r="C96" s="3"/>
      <c r="D96" s="682"/>
      <c r="E96" s="682"/>
      <c r="F96" s="682"/>
      <c r="G96" s="682"/>
    </row>
    <row r="97" spans="1:7" s="26" customFormat="1" ht="28.5">
      <c r="A97" s="45">
        <v>76</v>
      </c>
      <c r="B97" s="2" t="s">
        <v>55</v>
      </c>
      <c r="C97" s="425" t="s">
        <v>44</v>
      </c>
      <c r="D97" s="682">
        <v>40</v>
      </c>
      <c r="E97" s="682">
        <v>2.5</v>
      </c>
      <c r="F97" s="682">
        <v>0</v>
      </c>
      <c r="G97" s="682">
        <v>0</v>
      </c>
    </row>
    <row r="98" spans="1:7" s="26" customFormat="1" ht="28.5">
      <c r="A98" s="45">
        <v>77</v>
      </c>
      <c r="B98" s="2" t="s">
        <v>30</v>
      </c>
      <c r="C98" s="440"/>
      <c r="D98" s="682">
        <v>0</v>
      </c>
      <c r="E98" s="682">
        <v>0</v>
      </c>
      <c r="F98" s="682">
        <v>0</v>
      </c>
      <c r="G98" s="682">
        <v>0</v>
      </c>
    </row>
    <row r="99" spans="1:7" s="26" customFormat="1" ht="48" customHeight="1" thickBot="1">
      <c r="A99" s="45">
        <v>78</v>
      </c>
      <c r="B99" s="35" t="s">
        <v>104</v>
      </c>
      <c r="C99" s="441"/>
      <c r="D99" s="682">
        <v>130.3</v>
      </c>
      <c r="E99" s="682">
        <v>98</v>
      </c>
      <c r="F99" s="682">
        <v>112.3</v>
      </c>
      <c r="G99" s="84">
        <v>114.59183673469386</v>
      </c>
    </row>
    <row r="100" spans="1:7" s="26" customFormat="1" ht="51" customHeight="1">
      <c r="A100" s="45">
        <v>79</v>
      </c>
      <c r="B100" s="35" t="s">
        <v>140</v>
      </c>
      <c r="C100" s="219"/>
      <c r="D100" s="20">
        <v>68.4</v>
      </c>
      <c r="E100" s="20">
        <v>68</v>
      </c>
      <c r="F100" s="20">
        <v>70.4</v>
      </c>
      <c r="G100" s="84">
        <v>103.5294117647059</v>
      </c>
    </row>
    <row r="101" spans="1:8" s="26" customFormat="1" ht="14.25">
      <c r="A101" s="45">
        <v>80</v>
      </c>
      <c r="B101" s="9" t="s">
        <v>75</v>
      </c>
      <c r="C101" s="3" t="s">
        <v>40</v>
      </c>
      <c r="D101" s="20">
        <v>38986.4</v>
      </c>
      <c r="E101" s="20">
        <v>35328.3</v>
      </c>
      <c r="F101" s="20">
        <v>36860</v>
      </c>
      <c r="G101" s="84">
        <v>104.33561762100072</v>
      </c>
      <c r="H101" s="682">
        <v>24680</v>
      </c>
    </row>
    <row r="102" spans="1:7" s="26" customFormat="1" ht="15.75">
      <c r="A102" s="45"/>
      <c r="B102" s="18" t="s">
        <v>31</v>
      </c>
      <c r="C102" s="14"/>
      <c r="D102" s="682"/>
      <c r="E102" s="682"/>
      <c r="F102" s="682"/>
      <c r="G102" s="682"/>
    </row>
    <row r="103" spans="1:12" s="26" customFormat="1" ht="42.75">
      <c r="A103" s="45">
        <v>81</v>
      </c>
      <c r="B103" s="68" t="s">
        <v>76</v>
      </c>
      <c r="C103" s="3" t="s">
        <v>38</v>
      </c>
      <c r="D103" s="27">
        <v>44.1</v>
      </c>
      <c r="E103" s="27">
        <v>49.5</v>
      </c>
      <c r="F103" s="27">
        <v>49.5</v>
      </c>
      <c r="G103" s="58">
        <v>100</v>
      </c>
      <c r="L103" s="32"/>
    </row>
    <row r="104" spans="1:12" s="26" customFormat="1" ht="71.25">
      <c r="A104" s="45">
        <v>82</v>
      </c>
      <c r="B104" s="68" t="s">
        <v>141</v>
      </c>
      <c r="C104" s="3" t="s">
        <v>38</v>
      </c>
      <c r="D104" s="27">
        <v>74.3</v>
      </c>
      <c r="E104" s="27">
        <v>74.8</v>
      </c>
      <c r="F104" s="27">
        <v>74.8</v>
      </c>
      <c r="G104" s="58">
        <v>100</v>
      </c>
      <c r="L104" s="214"/>
    </row>
    <row r="105" spans="1:12" s="26" customFormat="1" ht="14.25">
      <c r="A105" s="45" t="s">
        <v>236</v>
      </c>
      <c r="B105" s="68" t="s">
        <v>142</v>
      </c>
      <c r="C105" s="3" t="s">
        <v>38</v>
      </c>
      <c r="D105" s="27">
        <v>65</v>
      </c>
      <c r="E105" s="4">
        <v>77.3</v>
      </c>
      <c r="F105" s="27">
        <v>78</v>
      </c>
      <c r="G105" s="58">
        <v>100.90556274256146</v>
      </c>
      <c r="L105" s="696"/>
    </row>
    <row r="106" spans="1:12" s="26" customFormat="1" ht="28.5">
      <c r="A106" s="45">
        <v>83</v>
      </c>
      <c r="B106" s="68" t="s">
        <v>230</v>
      </c>
      <c r="C106" s="3" t="s">
        <v>46</v>
      </c>
      <c r="D106" s="27">
        <v>53.3</v>
      </c>
      <c r="E106" s="682">
        <v>54</v>
      </c>
      <c r="F106" s="27">
        <v>54</v>
      </c>
      <c r="G106" s="58">
        <v>100</v>
      </c>
      <c r="L106" s="32"/>
    </row>
    <row r="107" spans="1:12" s="26" customFormat="1" ht="15.75">
      <c r="A107" s="45">
        <v>84</v>
      </c>
      <c r="B107" s="2" t="s">
        <v>23</v>
      </c>
      <c r="C107" s="3" t="s">
        <v>43</v>
      </c>
      <c r="D107" s="27">
        <v>0</v>
      </c>
      <c r="E107" s="682">
        <v>0</v>
      </c>
      <c r="F107" s="27">
        <v>0</v>
      </c>
      <c r="G107" s="58">
        <v>0</v>
      </c>
      <c r="L107" s="32"/>
    </row>
    <row r="108" spans="1:12" s="26" customFormat="1" ht="15.75">
      <c r="A108" s="45">
        <v>85</v>
      </c>
      <c r="B108" s="2" t="s">
        <v>9</v>
      </c>
      <c r="C108" s="3" t="s">
        <v>44</v>
      </c>
      <c r="D108" s="27">
        <v>68</v>
      </c>
      <c r="E108" s="27">
        <v>71</v>
      </c>
      <c r="F108" s="27">
        <v>71</v>
      </c>
      <c r="G108" s="58">
        <v>100</v>
      </c>
      <c r="L108" s="32"/>
    </row>
    <row r="109" spans="1:7" s="26" customFormat="1" ht="14.25">
      <c r="A109" s="45">
        <v>86</v>
      </c>
      <c r="B109" s="69" t="s">
        <v>16</v>
      </c>
      <c r="C109" s="14" t="s">
        <v>40</v>
      </c>
      <c r="D109" s="682">
        <v>19188</v>
      </c>
      <c r="E109" s="4">
        <v>27005</v>
      </c>
      <c r="F109" s="682">
        <v>27005</v>
      </c>
      <c r="G109" s="58">
        <v>100</v>
      </c>
    </row>
    <row r="110" spans="1:7" s="26" customFormat="1" ht="15.75">
      <c r="A110" s="45"/>
      <c r="B110" s="18" t="s">
        <v>27</v>
      </c>
      <c r="C110" s="3"/>
      <c r="D110" s="682"/>
      <c r="E110" s="682"/>
      <c r="F110" s="682"/>
      <c r="G110" s="58"/>
    </row>
    <row r="111" spans="1:12" s="26" customFormat="1" ht="60.75" customHeight="1">
      <c r="A111" s="45">
        <v>87</v>
      </c>
      <c r="B111" s="48" t="s">
        <v>88</v>
      </c>
      <c r="C111" s="3"/>
      <c r="D111" s="15">
        <v>3.1</v>
      </c>
      <c r="E111" s="15">
        <v>1.8</v>
      </c>
      <c r="F111" s="15">
        <v>1.9</v>
      </c>
      <c r="G111" s="211">
        <v>105.55555555555556</v>
      </c>
      <c r="H111" s="17">
        <v>4.8</v>
      </c>
      <c r="I111" s="17">
        <v>4.8</v>
      </c>
      <c r="J111" s="17">
        <v>4.8</v>
      </c>
      <c r="K111" s="104">
        <v>4.8</v>
      </c>
      <c r="L111" s="32"/>
    </row>
    <row r="112" spans="1:12" s="26" customFormat="1" ht="15.75">
      <c r="A112" s="45">
        <v>88</v>
      </c>
      <c r="B112" s="2" t="s">
        <v>23</v>
      </c>
      <c r="C112" s="3" t="s">
        <v>42</v>
      </c>
      <c r="D112" s="4">
        <v>1.5</v>
      </c>
      <c r="E112" s="4">
        <v>1.5</v>
      </c>
      <c r="F112" s="4">
        <v>1.5</v>
      </c>
      <c r="G112" s="211">
        <v>100</v>
      </c>
      <c r="L112" s="32"/>
    </row>
    <row r="113" spans="1:12" s="26" customFormat="1" ht="71.25">
      <c r="A113" s="45">
        <v>89</v>
      </c>
      <c r="B113" s="2" t="s">
        <v>118</v>
      </c>
      <c r="C113" s="3" t="s">
        <v>38</v>
      </c>
      <c r="D113" s="682">
        <v>0.4</v>
      </c>
      <c r="E113" s="84">
        <v>0.4</v>
      </c>
      <c r="F113" s="682">
        <v>0.55</v>
      </c>
      <c r="G113" s="211">
        <v>137.5</v>
      </c>
      <c r="L113" s="32"/>
    </row>
    <row r="114" spans="1:12" s="26" customFormat="1" ht="15.75">
      <c r="A114" s="45">
        <v>90</v>
      </c>
      <c r="B114" s="2" t="s">
        <v>9</v>
      </c>
      <c r="C114" s="3" t="s">
        <v>44</v>
      </c>
      <c r="D114" s="682">
        <v>99</v>
      </c>
      <c r="E114" s="682">
        <v>138</v>
      </c>
      <c r="F114" s="682">
        <v>138</v>
      </c>
      <c r="G114" s="211">
        <v>100</v>
      </c>
      <c r="L114" s="32"/>
    </row>
    <row r="115" spans="1:12" s="26" customFormat="1" ht="15.75">
      <c r="A115" s="45">
        <v>91</v>
      </c>
      <c r="B115" s="2" t="s">
        <v>16</v>
      </c>
      <c r="C115" s="3" t="s">
        <v>40</v>
      </c>
      <c r="D115" s="4">
        <v>26856.8</v>
      </c>
      <c r="E115" s="682">
        <v>29323</v>
      </c>
      <c r="F115" s="4">
        <v>24573</v>
      </c>
      <c r="G115" s="697">
        <v>83.80111175527742</v>
      </c>
      <c r="L115" s="32"/>
    </row>
    <row r="116" spans="1:12" s="26" customFormat="1" ht="30.75">
      <c r="A116" s="45"/>
      <c r="B116" s="19" t="s">
        <v>28</v>
      </c>
      <c r="C116" s="14"/>
      <c r="D116" s="682"/>
      <c r="E116" s="682"/>
      <c r="F116" s="682"/>
      <c r="G116" s="682"/>
      <c r="L116" s="32"/>
    </row>
    <row r="117" spans="1:7" s="26" customFormat="1" ht="30.75">
      <c r="A117" s="45">
        <v>92</v>
      </c>
      <c r="B117" s="35" t="s">
        <v>105</v>
      </c>
      <c r="C117" s="28"/>
      <c r="D117" s="4"/>
      <c r="E117" s="682"/>
      <c r="F117" s="4"/>
      <c r="G117" s="82"/>
    </row>
    <row r="118" spans="1:12" s="26" customFormat="1" ht="24" customHeight="1">
      <c r="A118" s="45"/>
      <c r="B118" s="35" t="s">
        <v>106</v>
      </c>
      <c r="C118" s="427" t="s">
        <v>107</v>
      </c>
      <c r="D118" s="20">
        <v>1.1</v>
      </c>
      <c r="E118" s="20">
        <v>1</v>
      </c>
      <c r="F118" s="20">
        <v>2.5</v>
      </c>
      <c r="G118" s="84">
        <v>250</v>
      </c>
      <c r="L118" s="32"/>
    </row>
    <row r="119" spans="1:12" s="26" customFormat="1" ht="30.75">
      <c r="A119" s="45"/>
      <c r="B119" s="35" t="s">
        <v>108</v>
      </c>
      <c r="C119" s="428"/>
      <c r="D119" s="20">
        <v>0</v>
      </c>
      <c r="E119" s="20">
        <v>0</v>
      </c>
      <c r="F119" s="20">
        <v>0</v>
      </c>
      <c r="G119" s="682">
        <v>0</v>
      </c>
      <c r="L119" s="32"/>
    </row>
    <row r="120" spans="1:12" s="26" customFormat="1" ht="15.75">
      <c r="A120" s="45"/>
      <c r="B120" s="35" t="s">
        <v>109</v>
      </c>
      <c r="C120" s="428"/>
      <c r="D120" s="20">
        <v>3.8</v>
      </c>
      <c r="E120" s="20">
        <v>0</v>
      </c>
      <c r="F120" s="20">
        <v>0</v>
      </c>
      <c r="G120" s="56">
        <v>0</v>
      </c>
      <c r="L120" s="32"/>
    </row>
    <row r="121" spans="1:12" s="26" customFormat="1" ht="30.75">
      <c r="A121" s="45"/>
      <c r="B121" s="35" t="s">
        <v>110</v>
      </c>
      <c r="C121" s="429"/>
      <c r="D121" s="20">
        <v>4.9</v>
      </c>
      <c r="E121" s="20">
        <v>1</v>
      </c>
      <c r="F121" s="20">
        <v>0</v>
      </c>
      <c r="G121" s="56">
        <v>0</v>
      </c>
      <c r="L121" s="32"/>
    </row>
    <row r="122" spans="1:12" s="26" customFormat="1" ht="141">
      <c r="A122" s="45">
        <v>93</v>
      </c>
      <c r="B122" s="35" t="s">
        <v>111</v>
      </c>
      <c r="C122" s="28" t="s">
        <v>38</v>
      </c>
      <c r="D122" s="22">
        <v>0</v>
      </c>
      <c r="E122" s="22">
        <v>0</v>
      </c>
      <c r="F122" s="22">
        <v>0</v>
      </c>
      <c r="G122" s="4">
        <v>0</v>
      </c>
      <c r="L122" s="32"/>
    </row>
    <row r="123" spans="1:12" s="26" customFormat="1" ht="15.75">
      <c r="A123" s="45">
        <v>94</v>
      </c>
      <c r="B123" s="49" t="s">
        <v>9</v>
      </c>
      <c r="C123" s="28" t="s">
        <v>44</v>
      </c>
      <c r="D123" s="22">
        <v>3</v>
      </c>
      <c r="E123" s="22">
        <v>2</v>
      </c>
      <c r="F123" s="22">
        <v>2</v>
      </c>
      <c r="G123" s="569">
        <v>100</v>
      </c>
      <c r="L123" s="32"/>
    </row>
    <row r="124" spans="1:12" s="26" customFormat="1" ht="15.75">
      <c r="A124" s="45">
        <v>95</v>
      </c>
      <c r="B124" s="49" t="s">
        <v>16</v>
      </c>
      <c r="C124" s="28" t="s">
        <v>112</v>
      </c>
      <c r="D124" s="22">
        <v>29421.5</v>
      </c>
      <c r="E124" s="22">
        <v>30818</v>
      </c>
      <c r="F124" s="22">
        <v>30818</v>
      </c>
      <c r="G124" s="82">
        <v>100</v>
      </c>
      <c r="L124" s="32"/>
    </row>
    <row r="125" spans="1:7" s="26" customFormat="1" ht="15.75">
      <c r="A125" s="45"/>
      <c r="B125" s="21" t="s">
        <v>14</v>
      </c>
      <c r="C125" s="14"/>
      <c r="D125" s="682"/>
      <c r="E125" s="682"/>
      <c r="F125" s="682"/>
      <c r="G125" s="682"/>
    </row>
    <row r="126" spans="1:7" s="26" customFormat="1" ht="14.25">
      <c r="A126" s="45">
        <v>96</v>
      </c>
      <c r="B126" s="2" t="s">
        <v>15</v>
      </c>
      <c r="C126" s="3" t="s">
        <v>42</v>
      </c>
      <c r="D126" s="682">
        <v>8</v>
      </c>
      <c r="E126" s="682">
        <v>60</v>
      </c>
      <c r="F126" s="682">
        <v>65.1</v>
      </c>
      <c r="G126" s="84">
        <v>108.5</v>
      </c>
    </row>
    <row r="127" spans="1:7" s="26" customFormat="1" ht="28.5">
      <c r="A127" s="45">
        <v>97</v>
      </c>
      <c r="B127" s="9" t="s">
        <v>82</v>
      </c>
      <c r="C127" s="3" t="s">
        <v>45</v>
      </c>
      <c r="D127" s="25">
        <v>24.3</v>
      </c>
      <c r="E127" s="682">
        <v>24.7</v>
      </c>
      <c r="F127" s="25">
        <v>24.8</v>
      </c>
      <c r="G127" s="84">
        <v>100.40485829959516</v>
      </c>
    </row>
    <row r="128" spans="1:7" s="26" customFormat="1" ht="28.5">
      <c r="A128" s="45">
        <v>98</v>
      </c>
      <c r="B128" s="9" t="s">
        <v>73</v>
      </c>
      <c r="C128" s="3" t="s">
        <v>46</v>
      </c>
      <c r="D128" s="682">
        <v>0.003</v>
      </c>
      <c r="E128" s="682">
        <v>0.04</v>
      </c>
      <c r="F128" s="682">
        <v>0.04</v>
      </c>
      <c r="G128" s="84">
        <v>100</v>
      </c>
    </row>
    <row r="129" spans="1:7" s="26" customFormat="1" ht="14.25">
      <c r="A129" s="45">
        <v>99</v>
      </c>
      <c r="B129" s="2" t="s">
        <v>72</v>
      </c>
      <c r="C129" s="3" t="s">
        <v>62</v>
      </c>
      <c r="D129" s="682">
        <v>60</v>
      </c>
      <c r="E129" s="682">
        <v>777</v>
      </c>
      <c r="F129" s="682">
        <v>777</v>
      </c>
      <c r="G129" s="84">
        <v>100</v>
      </c>
    </row>
    <row r="130" spans="1:12" s="26" customFormat="1" ht="30.75">
      <c r="A130" s="45" t="s">
        <v>121</v>
      </c>
      <c r="B130" s="18" t="s">
        <v>32</v>
      </c>
      <c r="C130" s="3"/>
      <c r="D130" s="682"/>
      <c r="E130" s="682"/>
      <c r="F130" s="682"/>
      <c r="G130" s="682"/>
      <c r="L130" s="36"/>
    </row>
    <row r="131" spans="1:12" s="26" customFormat="1" ht="28.5">
      <c r="A131" s="45">
        <v>100</v>
      </c>
      <c r="B131" s="9" t="s">
        <v>83</v>
      </c>
      <c r="C131" s="3" t="s">
        <v>38</v>
      </c>
      <c r="D131" s="20">
        <v>0.43</v>
      </c>
      <c r="E131" s="20">
        <v>0.43</v>
      </c>
      <c r="F131" s="20">
        <v>0.43</v>
      </c>
      <c r="G131" s="20">
        <v>100</v>
      </c>
      <c r="L131" s="32"/>
    </row>
    <row r="132" spans="1:18" s="26" customFormat="1" ht="54" customHeight="1">
      <c r="A132" s="45">
        <v>101</v>
      </c>
      <c r="B132" s="9" t="s">
        <v>84</v>
      </c>
      <c r="C132" s="3" t="s">
        <v>38</v>
      </c>
      <c r="D132" s="20">
        <v>35.7</v>
      </c>
      <c r="E132" s="20">
        <v>50</v>
      </c>
      <c r="F132" s="20">
        <v>3</v>
      </c>
      <c r="G132" s="86">
        <v>6</v>
      </c>
      <c r="L132" s="32"/>
      <c r="M132" s="227"/>
      <c r="N132" s="227"/>
      <c r="O132" s="227"/>
      <c r="P132" s="227"/>
      <c r="Q132" s="227"/>
      <c r="R132" s="227"/>
    </row>
    <row r="133" spans="1:12" s="26" customFormat="1" ht="28.5">
      <c r="A133" s="45">
        <v>102</v>
      </c>
      <c r="B133" s="9" t="s">
        <v>179</v>
      </c>
      <c r="C133" s="3" t="s">
        <v>38</v>
      </c>
      <c r="D133" s="22">
        <v>90</v>
      </c>
      <c r="E133" s="20">
        <v>88</v>
      </c>
      <c r="F133" s="20">
        <v>88</v>
      </c>
      <c r="G133" s="88">
        <v>100</v>
      </c>
      <c r="L133" s="698"/>
    </row>
    <row r="134" spans="1:12" s="26" customFormat="1" ht="15.75">
      <c r="A134" s="34">
        <v>103</v>
      </c>
      <c r="B134" s="2" t="s">
        <v>59</v>
      </c>
      <c r="C134" s="3" t="s">
        <v>38</v>
      </c>
      <c r="D134" s="682">
        <v>0</v>
      </c>
      <c r="E134" s="682">
        <v>0</v>
      </c>
      <c r="F134" s="682">
        <v>0</v>
      </c>
      <c r="G134" s="88">
        <v>0</v>
      </c>
      <c r="L134" s="32"/>
    </row>
    <row r="135" spans="1:12" s="26" customFormat="1" ht="15.75">
      <c r="A135" s="34">
        <v>104</v>
      </c>
      <c r="B135" s="9" t="s">
        <v>9</v>
      </c>
      <c r="C135" s="3" t="s">
        <v>44</v>
      </c>
      <c r="D135" s="22">
        <v>180</v>
      </c>
      <c r="E135" s="20">
        <v>192</v>
      </c>
      <c r="F135" s="22">
        <v>193</v>
      </c>
      <c r="G135" s="88">
        <v>100.52083333333333</v>
      </c>
      <c r="H135" s="22">
        <v>68</v>
      </c>
      <c r="I135" s="22">
        <v>68</v>
      </c>
      <c r="J135" s="22">
        <v>68</v>
      </c>
      <c r="K135" s="22">
        <v>68</v>
      </c>
      <c r="L135" s="32"/>
    </row>
    <row r="136" spans="1:12" s="26" customFormat="1" ht="15.75">
      <c r="A136" s="34">
        <v>105</v>
      </c>
      <c r="B136" s="9" t="s">
        <v>5</v>
      </c>
      <c r="C136" s="3" t="s">
        <v>40</v>
      </c>
      <c r="D136" s="20">
        <v>28735</v>
      </c>
      <c r="E136" s="20">
        <v>24707</v>
      </c>
      <c r="F136" s="20">
        <v>29067</v>
      </c>
      <c r="G136" s="88">
        <v>117.64682073906181</v>
      </c>
      <c r="L136" s="32"/>
    </row>
    <row r="137" spans="1:12" s="26" customFormat="1" ht="30.75">
      <c r="A137" s="34"/>
      <c r="B137" s="18" t="s">
        <v>66</v>
      </c>
      <c r="C137" s="17"/>
      <c r="D137" s="682"/>
      <c r="E137" s="682"/>
      <c r="F137" s="682"/>
      <c r="G137" s="682"/>
      <c r="L137" s="36"/>
    </row>
    <row r="138" spans="1:12" s="26" customFormat="1" ht="14.25">
      <c r="A138" s="34">
        <v>106</v>
      </c>
      <c r="B138" s="48" t="s">
        <v>113</v>
      </c>
      <c r="C138" s="28" t="s">
        <v>114</v>
      </c>
      <c r="D138" s="682">
        <v>0</v>
      </c>
      <c r="E138" s="682">
        <v>0</v>
      </c>
      <c r="F138" s="682">
        <v>0</v>
      </c>
      <c r="G138" s="682">
        <v>100</v>
      </c>
      <c r="L138" s="36"/>
    </row>
    <row r="139" spans="1:12" s="26" customFormat="1" ht="14.25">
      <c r="A139" s="34">
        <v>107</v>
      </c>
      <c r="B139" s="48" t="s">
        <v>115</v>
      </c>
      <c r="C139" s="28" t="s">
        <v>114</v>
      </c>
      <c r="D139" s="682">
        <v>0</v>
      </c>
      <c r="E139" s="682">
        <v>0</v>
      </c>
      <c r="F139" s="682">
        <v>0</v>
      </c>
      <c r="G139" s="682">
        <v>100</v>
      </c>
      <c r="L139" s="36"/>
    </row>
    <row r="140" spans="1:7" s="26" customFormat="1" ht="14.25">
      <c r="A140" s="34">
        <v>108</v>
      </c>
      <c r="B140" s="228" t="s">
        <v>119</v>
      </c>
      <c r="C140" s="28" t="s">
        <v>120</v>
      </c>
      <c r="D140" s="682">
        <v>0</v>
      </c>
      <c r="E140" s="682">
        <v>0</v>
      </c>
      <c r="F140" s="682">
        <v>0</v>
      </c>
      <c r="G140" s="682">
        <v>100</v>
      </c>
    </row>
    <row r="141" spans="1:7" s="26" customFormat="1" ht="28.5">
      <c r="A141" s="43">
        <v>109</v>
      </c>
      <c r="B141" s="9" t="s">
        <v>17</v>
      </c>
      <c r="C141" s="28" t="s">
        <v>48</v>
      </c>
      <c r="D141" s="20">
        <v>33.4</v>
      </c>
      <c r="E141" s="682">
        <v>35</v>
      </c>
      <c r="F141" s="20">
        <v>35.9</v>
      </c>
      <c r="G141" s="58">
        <v>102.57142857142856</v>
      </c>
    </row>
    <row r="142" spans="1:7" s="26" customFormat="1" ht="14.25">
      <c r="A142" s="43">
        <v>110</v>
      </c>
      <c r="B142" s="9" t="s">
        <v>9</v>
      </c>
      <c r="C142" s="4" t="s">
        <v>44</v>
      </c>
      <c r="D142" s="20">
        <v>93</v>
      </c>
      <c r="E142" s="682">
        <v>93</v>
      </c>
      <c r="F142" s="20">
        <v>93</v>
      </c>
      <c r="G142" s="56">
        <v>100</v>
      </c>
    </row>
    <row r="143" spans="1:7" s="26" customFormat="1" ht="14.25">
      <c r="A143" s="43">
        <v>111</v>
      </c>
      <c r="B143" s="9" t="s">
        <v>16</v>
      </c>
      <c r="C143" s="4" t="s">
        <v>40</v>
      </c>
      <c r="D143" s="20">
        <v>19188</v>
      </c>
      <c r="E143" s="682">
        <v>20835</v>
      </c>
      <c r="F143" s="20">
        <v>20835</v>
      </c>
      <c r="G143" s="56">
        <v>100</v>
      </c>
    </row>
    <row r="144" spans="1:7" s="26" customFormat="1" ht="75.75" customHeight="1">
      <c r="A144" s="43">
        <v>112</v>
      </c>
      <c r="B144" s="9" t="s">
        <v>77</v>
      </c>
      <c r="C144" s="4" t="s">
        <v>38</v>
      </c>
      <c r="D144" s="15">
        <v>43.1</v>
      </c>
      <c r="E144" s="20">
        <v>42.9</v>
      </c>
      <c r="F144" s="15">
        <v>42.9</v>
      </c>
      <c r="G144" s="84">
        <v>100</v>
      </c>
    </row>
    <row r="145" spans="1:7" s="26" customFormat="1" ht="30.75">
      <c r="A145" s="43"/>
      <c r="B145" s="21" t="s">
        <v>65</v>
      </c>
      <c r="C145" s="14"/>
      <c r="D145" s="682"/>
      <c r="E145" s="682"/>
      <c r="F145" s="682"/>
      <c r="G145" s="682"/>
    </row>
    <row r="146" spans="1:14" s="26" customFormat="1" ht="14.25">
      <c r="A146" s="43">
        <v>113</v>
      </c>
      <c r="B146" s="2" t="s">
        <v>63</v>
      </c>
      <c r="C146" s="3" t="s">
        <v>42</v>
      </c>
      <c r="D146" s="682">
        <v>39.1</v>
      </c>
      <c r="E146" s="682">
        <v>40</v>
      </c>
      <c r="F146" s="682">
        <v>42.5</v>
      </c>
      <c r="G146" s="84">
        <v>106.25</v>
      </c>
      <c r="N146" s="47"/>
    </row>
    <row r="147" spans="1:7" s="26" customFormat="1" ht="15.75">
      <c r="A147" s="43">
        <v>114</v>
      </c>
      <c r="B147" s="35" t="s">
        <v>232</v>
      </c>
      <c r="C147" s="28" t="s">
        <v>117</v>
      </c>
      <c r="D147" s="27">
        <v>1299</v>
      </c>
      <c r="E147" s="682">
        <v>1151</v>
      </c>
      <c r="F147" s="27">
        <v>1170</v>
      </c>
      <c r="G147" s="84">
        <v>101.65073848827106</v>
      </c>
    </row>
    <row r="148" spans="1:19" s="26" customFormat="1" ht="14.25">
      <c r="A148" s="43">
        <v>115</v>
      </c>
      <c r="B148" s="9" t="s">
        <v>9</v>
      </c>
      <c r="C148" s="54" t="s">
        <v>44</v>
      </c>
      <c r="D148" s="699">
        <v>81</v>
      </c>
      <c r="E148" s="4">
        <v>78</v>
      </c>
      <c r="F148" s="699">
        <v>78</v>
      </c>
      <c r="G148" s="700">
        <v>100</v>
      </c>
      <c r="L148" s="227"/>
      <c r="M148" s="227"/>
      <c r="N148" s="227"/>
      <c r="O148" s="227"/>
      <c r="P148" s="227"/>
      <c r="Q148" s="227"/>
      <c r="R148" s="227"/>
      <c r="S148" s="227"/>
    </row>
    <row r="149" spans="1:7" s="26" customFormat="1" ht="14.25">
      <c r="A149" s="43">
        <v>116</v>
      </c>
      <c r="B149" s="9" t="s">
        <v>16</v>
      </c>
      <c r="C149" s="3" t="s">
        <v>40</v>
      </c>
      <c r="D149" s="55">
        <v>27172</v>
      </c>
      <c r="E149" s="4">
        <v>26250</v>
      </c>
      <c r="F149" s="55">
        <v>26710</v>
      </c>
      <c r="G149" s="84">
        <v>101.75238095238095</v>
      </c>
    </row>
    <row r="150" spans="1:7" s="26" customFormat="1" ht="15.75">
      <c r="A150" s="43"/>
      <c r="B150" s="21" t="s">
        <v>34</v>
      </c>
      <c r="C150" s="14"/>
      <c r="D150" s="682"/>
      <c r="E150" s="682"/>
      <c r="F150" s="682"/>
      <c r="G150" s="682"/>
    </row>
    <row r="151" spans="1:12" s="26" customFormat="1" ht="19.5" customHeight="1">
      <c r="A151" s="701">
        <v>117</v>
      </c>
      <c r="B151" s="2" t="s">
        <v>35</v>
      </c>
      <c r="C151" s="3" t="s">
        <v>50</v>
      </c>
      <c r="D151" s="682">
        <v>399.6</v>
      </c>
      <c r="E151" s="682">
        <v>400</v>
      </c>
      <c r="F151" s="682">
        <v>345</v>
      </c>
      <c r="G151" s="84">
        <v>86.25</v>
      </c>
      <c r="L151" s="36"/>
    </row>
    <row r="152" spans="1:2" ht="14.25">
      <c r="A152" s="702"/>
      <c r="B152" s="703"/>
    </row>
    <row r="153" ht="14.25">
      <c r="A153" s="704"/>
    </row>
  </sheetData>
  <sheetProtection/>
  <mergeCells count="4">
    <mergeCell ref="A1:G1"/>
    <mergeCell ref="C88:C89"/>
    <mergeCell ref="C97:C99"/>
    <mergeCell ref="C118:C12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54"/>
  <sheetViews>
    <sheetView zoomScalePageLayoutView="0" workbookViewId="0" topLeftCell="A1">
      <selection activeCell="W28" sqref="W28"/>
    </sheetView>
  </sheetViews>
  <sheetFormatPr defaultColWidth="9.140625" defaultRowHeight="15"/>
  <cols>
    <col min="1" max="1" width="7.421875" style="309" customWidth="1"/>
    <col min="2" max="2" width="42.421875" style="249" customWidth="1"/>
    <col min="3" max="3" width="8.57421875" style="310" customWidth="1"/>
    <col min="4" max="4" width="12.00390625" style="309" customWidth="1"/>
    <col min="5" max="5" width="11.57421875" style="311" customWidth="1"/>
    <col min="6" max="6" width="12.00390625" style="311" customWidth="1"/>
    <col min="7" max="7" width="9.421875" style="311" customWidth="1"/>
    <col min="8" max="11" width="9.140625" style="234" hidden="1" customWidth="1"/>
    <col min="12" max="12" width="11.8515625" style="234" customWidth="1"/>
    <col min="13" max="13" width="9.140625" style="234" customWidth="1"/>
    <col min="14" max="14" width="0.5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126</v>
      </c>
      <c r="B1" s="443"/>
      <c r="C1" s="443"/>
      <c r="D1" s="443"/>
      <c r="E1" s="443"/>
      <c r="F1" s="443"/>
      <c r="G1" s="443"/>
    </row>
    <row r="2" spans="1:7" s="239" customFormat="1" ht="36">
      <c r="A2" s="235"/>
      <c r="B2" s="236" t="s">
        <v>51</v>
      </c>
      <c r="C2" s="237" t="s">
        <v>36</v>
      </c>
      <c r="D2" s="238" t="s">
        <v>240</v>
      </c>
      <c r="E2" s="238" t="s">
        <v>251</v>
      </c>
      <c r="F2" s="238" t="s">
        <v>252</v>
      </c>
      <c r="G2" s="238" t="s">
        <v>38</v>
      </c>
    </row>
    <row r="3" spans="1:7" s="674" customFormat="1" ht="15.75">
      <c r="A3" s="240"/>
      <c r="B3" s="241" t="s">
        <v>0</v>
      </c>
      <c r="C3" s="225"/>
      <c r="D3" s="243"/>
      <c r="E3" s="243"/>
      <c r="F3" s="243"/>
      <c r="G3" s="243"/>
    </row>
    <row r="4" spans="1:11" s="674" customFormat="1" ht="14.25">
      <c r="A4" s="240">
        <v>1</v>
      </c>
      <c r="B4" s="244" t="s">
        <v>1</v>
      </c>
      <c r="C4" s="222" t="s">
        <v>37</v>
      </c>
      <c r="D4" s="225">
        <v>22</v>
      </c>
      <c r="E4" s="225">
        <v>22</v>
      </c>
      <c r="F4" s="225">
        <v>22</v>
      </c>
      <c r="G4" s="212"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674" customFormat="1" ht="14.25">
      <c r="A5" s="240">
        <v>2</v>
      </c>
      <c r="B5" s="244" t="s">
        <v>2</v>
      </c>
      <c r="C5" s="222" t="s">
        <v>37</v>
      </c>
      <c r="D5" s="689">
        <v>11.8</v>
      </c>
      <c r="E5" s="689">
        <v>11.6</v>
      </c>
      <c r="F5" s="689">
        <v>11.7</v>
      </c>
      <c r="G5" s="212">
        <v>100.86206896551724</v>
      </c>
      <c r="H5" s="689">
        <v>17.57</v>
      </c>
      <c r="I5" s="689">
        <v>17.57</v>
      </c>
      <c r="J5" s="689">
        <v>17.57</v>
      </c>
      <c r="K5" s="689">
        <v>17.57</v>
      </c>
    </row>
    <row r="6" spans="1:7" s="674" customFormat="1" ht="14.25">
      <c r="A6" s="240">
        <v>3</v>
      </c>
      <c r="B6" s="244" t="s">
        <v>3</v>
      </c>
      <c r="C6" s="222" t="s">
        <v>37</v>
      </c>
      <c r="D6" s="689">
        <v>11.7</v>
      </c>
      <c r="E6" s="689">
        <v>10.2</v>
      </c>
      <c r="F6" s="689">
        <v>10.2</v>
      </c>
      <c r="G6" s="212">
        <v>100</v>
      </c>
    </row>
    <row r="7" spans="1:12" s="674" customFormat="1" ht="14.25">
      <c r="A7" s="240">
        <v>4</v>
      </c>
      <c r="B7" s="244" t="s">
        <v>199</v>
      </c>
      <c r="C7" s="222" t="s">
        <v>200</v>
      </c>
      <c r="D7" s="689">
        <v>61</v>
      </c>
      <c r="E7" s="689">
        <v>35</v>
      </c>
      <c r="F7" s="689">
        <v>51</v>
      </c>
      <c r="G7" s="212">
        <v>145.7142857142857</v>
      </c>
      <c r="L7" s="677"/>
    </row>
    <row r="8" spans="1:12" s="674" customFormat="1" ht="14.25">
      <c r="A8" s="240">
        <v>5</v>
      </c>
      <c r="B8" s="249" t="s">
        <v>52</v>
      </c>
      <c r="C8" s="222" t="s">
        <v>38</v>
      </c>
      <c r="D8" s="689">
        <v>1.4</v>
      </c>
      <c r="E8" s="689">
        <v>0.7</v>
      </c>
      <c r="F8" s="689">
        <v>1.1</v>
      </c>
      <c r="G8" s="212">
        <v>157.14285714285717</v>
      </c>
      <c r="L8" s="677"/>
    </row>
    <row r="9" spans="1:12" s="674" customFormat="1" ht="15.75">
      <c r="A9" s="240"/>
      <c r="B9" s="241" t="s">
        <v>67</v>
      </c>
      <c r="C9" s="222"/>
      <c r="D9" s="689"/>
      <c r="E9" s="689"/>
      <c r="F9" s="689"/>
      <c r="G9" s="212"/>
      <c r="L9" s="677"/>
    </row>
    <row r="10" spans="1:7" s="674" customFormat="1" ht="14.25">
      <c r="A10" s="240">
        <v>6</v>
      </c>
      <c r="B10" s="244" t="s">
        <v>4</v>
      </c>
      <c r="C10" s="222" t="s">
        <v>39</v>
      </c>
      <c r="D10" s="689">
        <v>246.7</v>
      </c>
      <c r="E10" s="689">
        <v>380</v>
      </c>
      <c r="F10" s="689">
        <v>414</v>
      </c>
      <c r="G10" s="212">
        <v>108.94736842105263</v>
      </c>
    </row>
    <row r="11" spans="1:7" s="250" customFormat="1" ht="14.25">
      <c r="A11" s="463">
        <v>6.1</v>
      </c>
      <c r="B11" s="244" t="s">
        <v>54</v>
      </c>
      <c r="C11" s="222" t="s">
        <v>39</v>
      </c>
      <c r="D11" s="689">
        <v>217.1</v>
      </c>
      <c r="E11" s="689">
        <v>300</v>
      </c>
      <c r="F11" s="689">
        <v>313.7</v>
      </c>
      <c r="G11" s="212">
        <v>104.56666666666665</v>
      </c>
    </row>
    <row r="12" spans="1:7" s="674" customFormat="1" ht="14.25">
      <c r="A12" s="240">
        <v>7</v>
      </c>
      <c r="B12" s="251" t="s">
        <v>5</v>
      </c>
      <c r="C12" s="222"/>
      <c r="D12" s="689">
        <v>37500</v>
      </c>
      <c r="E12" s="689">
        <v>40000</v>
      </c>
      <c r="F12" s="689">
        <v>44900</v>
      </c>
      <c r="G12" s="212">
        <v>112.25</v>
      </c>
    </row>
    <row r="13" spans="1:7" s="674" customFormat="1" ht="42.75">
      <c r="A13" s="240">
        <v>8</v>
      </c>
      <c r="B13" s="252" t="s">
        <v>122</v>
      </c>
      <c r="C13" s="222" t="s">
        <v>42</v>
      </c>
      <c r="D13" s="689">
        <v>86.8</v>
      </c>
      <c r="E13" s="689">
        <v>93</v>
      </c>
      <c r="F13" s="689">
        <v>104.2</v>
      </c>
      <c r="G13" s="212">
        <v>112.04301075268816</v>
      </c>
    </row>
    <row r="14" spans="1:7" s="674" customFormat="1" ht="42.75">
      <c r="A14" s="240">
        <v>9</v>
      </c>
      <c r="B14" s="244" t="s">
        <v>74</v>
      </c>
      <c r="C14" s="222" t="s">
        <v>40</v>
      </c>
      <c r="D14" s="689">
        <v>1379.9</v>
      </c>
      <c r="E14" s="689">
        <v>1656</v>
      </c>
      <c r="F14" s="689">
        <v>1247.7</v>
      </c>
      <c r="G14" s="212">
        <v>75.34420289855073</v>
      </c>
    </row>
    <row r="15" spans="1:7" s="674" customFormat="1" ht="14.25">
      <c r="A15" s="240"/>
      <c r="B15" s="254" t="s">
        <v>68</v>
      </c>
      <c r="C15" s="222"/>
      <c r="D15" s="689"/>
      <c r="E15" s="689"/>
      <c r="F15" s="689"/>
      <c r="G15" s="212"/>
    </row>
    <row r="16" spans="1:15" s="674" customFormat="1" ht="14.25">
      <c r="A16" s="240">
        <v>10</v>
      </c>
      <c r="B16" s="244" t="s">
        <v>11</v>
      </c>
      <c r="C16" s="222" t="s">
        <v>42</v>
      </c>
      <c r="D16" s="689">
        <v>3774.7</v>
      </c>
      <c r="E16" s="689">
        <v>4716.5</v>
      </c>
      <c r="F16" s="689">
        <v>5365.9</v>
      </c>
      <c r="G16" s="212">
        <v>113.76868440580938</v>
      </c>
      <c r="L16" s="677"/>
      <c r="O16" s="256"/>
    </row>
    <row r="17" spans="1:12" s="674" customFormat="1" ht="14.25">
      <c r="A17" s="257">
        <v>11</v>
      </c>
      <c r="B17" s="244" t="s">
        <v>201</v>
      </c>
      <c r="C17" s="222" t="s">
        <v>39</v>
      </c>
      <c r="D17" s="212">
        <v>156.8</v>
      </c>
      <c r="E17" s="689">
        <v>12.4</v>
      </c>
      <c r="F17" s="212">
        <v>20.8</v>
      </c>
      <c r="G17" s="212">
        <v>167.74193548387098</v>
      </c>
      <c r="L17" s="677"/>
    </row>
    <row r="18" spans="1:12" s="674" customFormat="1" ht="28.5">
      <c r="A18" s="257">
        <v>12</v>
      </c>
      <c r="B18" s="244" t="s">
        <v>8</v>
      </c>
      <c r="C18" s="222" t="s">
        <v>43</v>
      </c>
      <c r="D18" s="692">
        <v>3174</v>
      </c>
      <c r="E18" s="692">
        <v>3865.9836065573772</v>
      </c>
      <c r="F18" s="692">
        <v>4978</v>
      </c>
      <c r="G18" s="212">
        <v>128.76412594084596</v>
      </c>
      <c r="L18" s="677"/>
    </row>
    <row r="19" spans="1:7" s="674" customFormat="1" ht="14.25">
      <c r="A19" s="257">
        <v>13</v>
      </c>
      <c r="B19" s="252" t="s">
        <v>75</v>
      </c>
      <c r="C19" s="222" t="s">
        <v>40</v>
      </c>
      <c r="D19" s="691">
        <v>43948</v>
      </c>
      <c r="E19" s="691">
        <v>58682</v>
      </c>
      <c r="F19" s="691">
        <v>63900</v>
      </c>
      <c r="G19" s="212">
        <v>108.8919941378958</v>
      </c>
    </row>
    <row r="20" spans="1:7" s="674" customFormat="1" ht="14.25">
      <c r="A20" s="257"/>
      <c r="B20" s="260" t="s">
        <v>10</v>
      </c>
      <c r="C20" s="222"/>
      <c r="D20" s="689"/>
      <c r="E20" s="689"/>
      <c r="F20" s="689"/>
      <c r="G20" s="212"/>
    </row>
    <row r="21" spans="1:14" s="674" customFormat="1" ht="14.25">
      <c r="A21" s="257">
        <v>14</v>
      </c>
      <c r="B21" s="244" t="s">
        <v>11</v>
      </c>
      <c r="C21" s="222" t="s">
        <v>42</v>
      </c>
      <c r="D21" s="689">
        <v>3113.9</v>
      </c>
      <c r="E21" s="689">
        <v>4048.1</v>
      </c>
      <c r="F21" s="689">
        <v>4668.4</v>
      </c>
      <c r="G21" s="212">
        <v>115.32323806230083</v>
      </c>
      <c r="L21" s="677"/>
      <c r="N21" s="676"/>
    </row>
    <row r="22" spans="1:12" s="674" customFormat="1" ht="14.25">
      <c r="A22" s="257">
        <v>15</v>
      </c>
      <c r="B22" s="244" t="s">
        <v>60</v>
      </c>
      <c r="C22" s="222" t="s">
        <v>42</v>
      </c>
      <c r="D22" s="689">
        <v>144.3</v>
      </c>
      <c r="E22" s="689">
        <v>11.5</v>
      </c>
      <c r="F22" s="689">
        <v>12</v>
      </c>
      <c r="G22" s="212">
        <v>104.34782608695652</v>
      </c>
      <c r="L22" s="677"/>
    </row>
    <row r="23" spans="1:12" s="674" customFormat="1" ht="28.5">
      <c r="A23" s="257">
        <v>16</v>
      </c>
      <c r="B23" s="244" t="s">
        <v>8</v>
      </c>
      <c r="C23" s="222" t="s">
        <v>43</v>
      </c>
      <c r="D23" s="689">
        <v>5189.8</v>
      </c>
      <c r="E23" s="692">
        <v>8211</v>
      </c>
      <c r="F23" s="689">
        <v>9469</v>
      </c>
      <c r="G23" s="212">
        <v>115.32091097308488</v>
      </c>
      <c r="H23" s="262"/>
      <c r="L23" s="677"/>
    </row>
    <row r="24" spans="1:12" s="674" customFormat="1" ht="14.25">
      <c r="A24" s="257">
        <v>17</v>
      </c>
      <c r="B24" s="252" t="s">
        <v>75</v>
      </c>
      <c r="C24" s="222" t="s">
        <v>40</v>
      </c>
      <c r="D24" s="689">
        <v>65396</v>
      </c>
      <c r="E24" s="689">
        <v>75166</v>
      </c>
      <c r="F24" s="689">
        <v>75200</v>
      </c>
      <c r="G24" s="212">
        <v>100.04523321714605</v>
      </c>
      <c r="L24" s="677"/>
    </row>
    <row r="25" spans="1:12" s="674" customFormat="1" ht="28.5">
      <c r="A25" s="257"/>
      <c r="B25" s="550" t="s">
        <v>220</v>
      </c>
      <c r="C25" s="222"/>
      <c r="D25" s="689"/>
      <c r="E25" s="689"/>
      <c r="F25" s="689"/>
      <c r="G25" s="212"/>
      <c r="L25" s="677"/>
    </row>
    <row r="26" spans="1:12" s="674" customFormat="1" ht="14.25">
      <c r="A26" s="257"/>
      <c r="B26" s="244" t="s">
        <v>11</v>
      </c>
      <c r="C26" s="222" t="s">
        <v>42</v>
      </c>
      <c r="D26" s="689">
        <v>153.2</v>
      </c>
      <c r="E26" s="689">
        <v>150</v>
      </c>
      <c r="F26" s="689">
        <v>162.8</v>
      </c>
      <c r="G26" s="212">
        <v>108.53333333333335</v>
      </c>
      <c r="L26" s="677"/>
    </row>
    <row r="27" spans="1:12" s="674" customFormat="1" ht="14.25">
      <c r="A27" s="257"/>
      <c r="B27" s="244" t="s">
        <v>60</v>
      </c>
      <c r="C27" s="222" t="s">
        <v>42</v>
      </c>
      <c r="D27" s="689">
        <v>0</v>
      </c>
      <c r="E27" s="689">
        <v>0</v>
      </c>
      <c r="F27" s="689">
        <v>0</v>
      </c>
      <c r="G27" s="212">
        <v>0</v>
      </c>
      <c r="L27" s="677"/>
    </row>
    <row r="28" spans="1:12" s="674" customFormat="1" ht="28.5">
      <c r="A28" s="257"/>
      <c r="B28" s="244" t="s">
        <v>8</v>
      </c>
      <c r="C28" s="222" t="s">
        <v>42</v>
      </c>
      <c r="D28" s="689">
        <v>25.5</v>
      </c>
      <c r="E28" s="212">
        <v>25</v>
      </c>
      <c r="F28" s="689">
        <v>27.1</v>
      </c>
      <c r="G28" s="212">
        <v>108.4</v>
      </c>
      <c r="L28" s="677"/>
    </row>
    <row r="29" spans="1:12" s="674" customFormat="1" ht="14.25">
      <c r="A29" s="257"/>
      <c r="B29" s="252" t="s">
        <v>75</v>
      </c>
      <c r="C29" s="222" t="s">
        <v>40</v>
      </c>
      <c r="D29" s="689">
        <v>30000</v>
      </c>
      <c r="E29" s="689">
        <v>22920</v>
      </c>
      <c r="F29" s="689">
        <v>22920</v>
      </c>
      <c r="G29" s="212">
        <v>100</v>
      </c>
      <c r="L29" s="677"/>
    </row>
    <row r="30" spans="1:7" s="674" customFormat="1" ht="14.25">
      <c r="A30" s="257"/>
      <c r="B30" s="263" t="s">
        <v>87</v>
      </c>
      <c r="C30" s="264"/>
      <c r="D30" s="689"/>
      <c r="E30" s="689"/>
      <c r="F30" s="689"/>
      <c r="G30" s="212"/>
    </row>
    <row r="31" spans="1:7" s="674" customFormat="1" ht="14.25">
      <c r="A31" s="257">
        <v>18</v>
      </c>
      <c r="B31" s="266" t="s">
        <v>11</v>
      </c>
      <c r="C31" s="222" t="s">
        <v>42</v>
      </c>
      <c r="D31" s="689">
        <v>2</v>
      </c>
      <c r="E31" s="689">
        <v>0.9</v>
      </c>
      <c r="F31" s="689">
        <v>1.8</v>
      </c>
      <c r="G31" s="212">
        <v>200</v>
      </c>
    </row>
    <row r="32" spans="1:7" s="674" customFormat="1" ht="14.25">
      <c r="A32" s="257">
        <v>19</v>
      </c>
      <c r="B32" s="266" t="s">
        <v>60</v>
      </c>
      <c r="C32" s="222" t="s">
        <v>42</v>
      </c>
      <c r="D32" s="689">
        <v>0</v>
      </c>
      <c r="E32" s="225">
        <v>0</v>
      </c>
      <c r="F32" s="689">
        <v>0</v>
      </c>
      <c r="G32" s="212">
        <v>0</v>
      </c>
    </row>
    <row r="33" spans="1:7" s="674" customFormat="1" ht="28.5">
      <c r="A33" s="257">
        <v>20</v>
      </c>
      <c r="B33" s="266" t="s">
        <v>8</v>
      </c>
      <c r="C33" s="222" t="s">
        <v>43</v>
      </c>
      <c r="D33" s="269">
        <v>250</v>
      </c>
      <c r="E33" s="268">
        <v>112.5</v>
      </c>
      <c r="F33" s="269">
        <v>225</v>
      </c>
      <c r="G33" s="212">
        <v>200</v>
      </c>
    </row>
    <row r="34" spans="1:7" s="674" customFormat="1" ht="14.25">
      <c r="A34" s="257">
        <v>21</v>
      </c>
      <c r="B34" s="270" t="s">
        <v>75</v>
      </c>
      <c r="C34" s="222" t="s">
        <v>40</v>
      </c>
      <c r="D34" s="272">
        <v>23125</v>
      </c>
      <c r="E34" s="225">
        <v>27754</v>
      </c>
      <c r="F34" s="272">
        <v>28769</v>
      </c>
      <c r="G34" s="212">
        <v>103.65713050371117</v>
      </c>
    </row>
    <row r="35" spans="1:7" s="674" customFormat="1" ht="28.5">
      <c r="A35" s="257"/>
      <c r="B35" s="273" t="s">
        <v>61</v>
      </c>
      <c r="C35" s="264"/>
      <c r="D35" s="689"/>
      <c r="E35" s="689"/>
      <c r="F35" s="689"/>
      <c r="G35" s="212"/>
    </row>
    <row r="36" spans="1:12" s="674" customFormat="1" ht="14.25">
      <c r="A36" s="257">
        <v>22</v>
      </c>
      <c r="B36" s="244" t="s">
        <v>11</v>
      </c>
      <c r="C36" s="222" t="s">
        <v>42</v>
      </c>
      <c r="D36" s="689">
        <v>365.1</v>
      </c>
      <c r="E36" s="689">
        <v>370</v>
      </c>
      <c r="F36" s="689">
        <v>371.5</v>
      </c>
      <c r="G36" s="212">
        <v>100.40540540540542</v>
      </c>
      <c r="L36" s="114"/>
    </row>
    <row r="37" spans="1:12" s="674" customFormat="1" ht="14.25">
      <c r="A37" s="257">
        <v>23</v>
      </c>
      <c r="B37" s="244" t="s">
        <v>60</v>
      </c>
      <c r="C37" s="222" t="s">
        <v>42</v>
      </c>
      <c r="D37" s="689">
        <v>11.4</v>
      </c>
      <c r="E37" s="689">
        <v>0</v>
      </c>
      <c r="F37" s="689">
        <v>2</v>
      </c>
      <c r="G37" s="212">
        <v>200</v>
      </c>
      <c r="L37" s="677"/>
    </row>
    <row r="38" spans="1:12" s="674" customFormat="1" ht="28.5">
      <c r="A38" s="257">
        <v>24</v>
      </c>
      <c r="B38" s="244" t="s">
        <v>8</v>
      </c>
      <c r="C38" s="222" t="s">
        <v>43</v>
      </c>
      <c r="D38" s="689">
        <v>879</v>
      </c>
      <c r="E38" s="342">
        <v>889.4230769230769</v>
      </c>
      <c r="F38" s="689">
        <v>893</v>
      </c>
      <c r="G38" s="212">
        <v>100.40216216216216</v>
      </c>
      <c r="L38" s="677"/>
    </row>
    <row r="39" spans="1:7" s="674" customFormat="1" ht="14.25">
      <c r="A39" s="257">
        <v>25</v>
      </c>
      <c r="B39" s="252" t="s">
        <v>75</v>
      </c>
      <c r="C39" s="222" t="s">
        <v>40</v>
      </c>
      <c r="D39" s="223">
        <v>21140</v>
      </c>
      <c r="E39" s="223">
        <v>26000</v>
      </c>
      <c r="F39" s="223">
        <v>26000</v>
      </c>
      <c r="G39" s="212">
        <v>100</v>
      </c>
    </row>
    <row r="40" spans="1:7" s="674" customFormat="1" ht="28.5">
      <c r="A40" s="257"/>
      <c r="B40" s="260" t="s">
        <v>78</v>
      </c>
      <c r="C40" s="264"/>
      <c r="D40" s="689"/>
      <c r="E40" s="689"/>
      <c r="F40" s="689"/>
      <c r="G40" s="212"/>
    </row>
    <row r="41" spans="1:7" s="674" customFormat="1" ht="14.25">
      <c r="A41" s="257">
        <v>26</v>
      </c>
      <c r="B41" s="244" t="s">
        <v>11</v>
      </c>
      <c r="C41" s="222" t="s">
        <v>42</v>
      </c>
      <c r="D41" s="689">
        <v>140.5</v>
      </c>
      <c r="E41" s="689">
        <v>147.5</v>
      </c>
      <c r="F41" s="689">
        <v>161.4</v>
      </c>
      <c r="G41" s="212">
        <v>109.42372881355934</v>
      </c>
    </row>
    <row r="42" spans="1:7" s="674" customFormat="1" ht="14.25">
      <c r="A42" s="257">
        <v>27</v>
      </c>
      <c r="B42" s="244" t="s">
        <v>60</v>
      </c>
      <c r="C42" s="222" t="s">
        <v>42</v>
      </c>
      <c r="D42" s="689">
        <v>1.1</v>
      </c>
      <c r="E42" s="689">
        <v>0.9</v>
      </c>
      <c r="F42" s="689">
        <v>6.8</v>
      </c>
      <c r="G42" s="212">
        <v>755.5555555555555</v>
      </c>
    </row>
    <row r="43" spans="1:7" s="674" customFormat="1" ht="28.5">
      <c r="A43" s="257">
        <v>28</v>
      </c>
      <c r="B43" s="244" t="s">
        <v>8</v>
      </c>
      <c r="C43" s="222" t="s">
        <v>43</v>
      </c>
      <c r="D43" s="692">
        <v>878</v>
      </c>
      <c r="E43" s="692">
        <v>955</v>
      </c>
      <c r="F43" s="692">
        <v>1040</v>
      </c>
      <c r="G43" s="212">
        <v>108.90052356020942</v>
      </c>
    </row>
    <row r="44" spans="1:7" s="674" customFormat="1" ht="14.25">
      <c r="A44" s="257">
        <v>29</v>
      </c>
      <c r="B44" s="252" t="s">
        <v>75</v>
      </c>
      <c r="C44" s="222" t="s">
        <v>40</v>
      </c>
      <c r="D44" s="223">
        <v>25808</v>
      </c>
      <c r="E44" s="225">
        <v>28000</v>
      </c>
      <c r="F44" s="223">
        <v>31802</v>
      </c>
      <c r="G44" s="212">
        <v>113.57857142857142</v>
      </c>
    </row>
    <row r="45" spans="1:7" s="674" customFormat="1" ht="15.75">
      <c r="A45" s="257"/>
      <c r="B45" s="276" t="s">
        <v>12</v>
      </c>
      <c r="C45" s="264"/>
      <c r="D45" s="689"/>
      <c r="E45" s="689"/>
      <c r="F45" s="689"/>
      <c r="G45" s="212"/>
    </row>
    <row r="46" spans="1:7" s="674" customFormat="1" ht="14.25">
      <c r="A46" s="257">
        <v>30</v>
      </c>
      <c r="B46" s="252" t="s">
        <v>136</v>
      </c>
      <c r="C46" s="222" t="s">
        <v>42</v>
      </c>
      <c r="D46" s="689">
        <v>692.4</v>
      </c>
      <c r="E46" s="225">
        <v>526.4</v>
      </c>
      <c r="F46" s="689">
        <v>527.4</v>
      </c>
      <c r="G46" s="212">
        <v>100.18996960486322</v>
      </c>
    </row>
    <row r="47" spans="1:7" s="674" customFormat="1" ht="14.25">
      <c r="A47" s="257">
        <v>31</v>
      </c>
      <c r="B47" s="244" t="s">
        <v>60</v>
      </c>
      <c r="C47" s="222" t="s">
        <v>42</v>
      </c>
      <c r="D47" s="689">
        <v>43.2</v>
      </c>
      <c r="E47" s="225">
        <v>30</v>
      </c>
      <c r="F47" s="689">
        <v>68.6</v>
      </c>
      <c r="G47" s="212">
        <v>228.66666666666666</v>
      </c>
    </row>
    <row r="48" spans="1:7" s="674" customFormat="1" ht="28.5">
      <c r="A48" s="257">
        <v>32</v>
      </c>
      <c r="B48" s="252" t="s">
        <v>8</v>
      </c>
      <c r="C48" s="222" t="s">
        <v>43</v>
      </c>
      <c r="D48" s="464">
        <v>192</v>
      </c>
      <c r="E48" s="705">
        <v>0.2</v>
      </c>
      <c r="F48" s="464">
        <v>0.2</v>
      </c>
      <c r="G48" s="212">
        <v>100</v>
      </c>
    </row>
    <row r="49" spans="1:7" s="674" customFormat="1" ht="14.25">
      <c r="A49" s="257">
        <v>33</v>
      </c>
      <c r="B49" s="252" t="s">
        <v>9</v>
      </c>
      <c r="C49" s="222" t="s">
        <v>44</v>
      </c>
      <c r="D49" s="413">
        <v>3600</v>
      </c>
      <c r="E49" s="706">
        <v>3600</v>
      </c>
      <c r="F49" s="413">
        <v>3600</v>
      </c>
      <c r="G49" s="212">
        <v>100</v>
      </c>
    </row>
    <row r="50" spans="1:7" s="674" customFormat="1" ht="14.25">
      <c r="A50" s="257">
        <v>34</v>
      </c>
      <c r="B50" s="252" t="s">
        <v>13</v>
      </c>
      <c r="C50" s="222" t="s">
        <v>40</v>
      </c>
      <c r="D50" s="689">
        <v>19200</v>
      </c>
      <c r="E50" s="225">
        <v>22920</v>
      </c>
      <c r="F50" s="689">
        <v>22920</v>
      </c>
      <c r="G50" s="212">
        <v>100</v>
      </c>
    </row>
    <row r="51" spans="1:7" s="674" customFormat="1" ht="15.75">
      <c r="A51" s="279"/>
      <c r="B51" s="280" t="s">
        <v>18</v>
      </c>
      <c r="C51" s="264"/>
      <c r="D51" s="689"/>
      <c r="E51" s="689"/>
      <c r="F51" s="689"/>
      <c r="G51" s="212"/>
    </row>
    <row r="52" spans="1:7" s="674" customFormat="1" ht="14.25">
      <c r="A52" s="279">
        <v>35</v>
      </c>
      <c r="B52" s="244" t="s">
        <v>19</v>
      </c>
      <c r="C52" s="222" t="s">
        <v>44</v>
      </c>
      <c r="D52" s="689">
        <v>1027</v>
      </c>
      <c r="E52" s="689">
        <v>1100</v>
      </c>
      <c r="F52" s="689">
        <v>1320</v>
      </c>
      <c r="G52" s="212">
        <v>120</v>
      </c>
    </row>
    <row r="53" spans="1:12" s="674" customFormat="1" ht="14.25">
      <c r="A53" s="279">
        <v>36</v>
      </c>
      <c r="B53" s="244" t="s">
        <v>20</v>
      </c>
      <c r="C53" s="222" t="s">
        <v>39</v>
      </c>
      <c r="D53" s="212">
        <v>1.8</v>
      </c>
      <c r="E53" s="689">
        <v>1.8</v>
      </c>
      <c r="F53" s="212">
        <v>1.9</v>
      </c>
      <c r="G53" s="212">
        <v>105.55555555555556</v>
      </c>
      <c r="L53" s="677"/>
    </row>
    <row r="54" spans="1:12" s="674" customFormat="1" ht="14.25">
      <c r="A54" s="279">
        <v>37</v>
      </c>
      <c r="B54" s="244" t="s">
        <v>9</v>
      </c>
      <c r="C54" s="222" t="s">
        <v>44</v>
      </c>
      <c r="D54" s="212">
        <v>21</v>
      </c>
      <c r="E54" s="689">
        <v>0.2</v>
      </c>
      <c r="F54" s="212">
        <v>1.33</v>
      </c>
      <c r="G54" s="212">
        <v>665</v>
      </c>
      <c r="L54" s="677"/>
    </row>
    <row r="55" spans="1:12" s="674" customFormat="1" ht="14.25">
      <c r="A55" s="279">
        <v>38</v>
      </c>
      <c r="B55" s="244" t="s">
        <v>60</v>
      </c>
      <c r="C55" s="222" t="s">
        <v>39</v>
      </c>
      <c r="D55" s="212">
        <v>0.99</v>
      </c>
      <c r="E55" s="212">
        <v>21</v>
      </c>
      <c r="F55" s="212">
        <v>21</v>
      </c>
      <c r="G55" s="212">
        <v>100</v>
      </c>
      <c r="L55" s="677"/>
    </row>
    <row r="56" spans="1:12" s="674" customFormat="1" ht="14.25">
      <c r="A56" s="279">
        <v>39</v>
      </c>
      <c r="B56" s="252" t="s">
        <v>75</v>
      </c>
      <c r="C56" s="222" t="s">
        <v>40</v>
      </c>
      <c r="D56" s="689">
        <v>19188</v>
      </c>
      <c r="E56" s="689">
        <v>20835</v>
      </c>
      <c r="F56" s="689">
        <v>22919</v>
      </c>
      <c r="G56" s="212">
        <v>110.00239980801535</v>
      </c>
      <c r="L56" s="677"/>
    </row>
    <row r="57" spans="1:12" s="674" customFormat="1" ht="30.75">
      <c r="A57" s="240"/>
      <c r="B57" s="276" t="s">
        <v>21</v>
      </c>
      <c r="C57" s="222"/>
      <c r="D57" s="216"/>
      <c r="E57" s="216"/>
      <c r="F57" s="216"/>
      <c r="G57" s="212"/>
      <c r="L57" s="677"/>
    </row>
    <row r="58" spans="1:12" s="674" customFormat="1" ht="14.25">
      <c r="A58" s="240">
        <v>40</v>
      </c>
      <c r="B58" s="244" t="s">
        <v>22</v>
      </c>
      <c r="C58" s="222" t="s">
        <v>42</v>
      </c>
      <c r="D58" s="689">
        <v>1103.4</v>
      </c>
      <c r="E58" s="212">
        <v>1175.1</v>
      </c>
      <c r="F58" s="689">
        <v>1331.1</v>
      </c>
      <c r="G58" s="212">
        <v>113.27546591779422</v>
      </c>
      <c r="L58" s="677"/>
    </row>
    <row r="59" spans="1:12" s="674" customFormat="1" ht="14.25">
      <c r="A59" s="279">
        <v>41</v>
      </c>
      <c r="B59" s="244" t="s">
        <v>23</v>
      </c>
      <c r="C59" s="222" t="s">
        <v>42</v>
      </c>
      <c r="D59" s="689">
        <v>257.1</v>
      </c>
      <c r="E59" s="212">
        <v>260</v>
      </c>
      <c r="F59" s="689">
        <v>251</v>
      </c>
      <c r="G59" s="212">
        <v>96.53846153846153</v>
      </c>
      <c r="L59" s="677"/>
    </row>
    <row r="60" spans="1:7" s="674" customFormat="1" ht="14.25">
      <c r="A60" s="279">
        <v>42</v>
      </c>
      <c r="B60" s="244" t="s">
        <v>24</v>
      </c>
      <c r="C60" s="222">
        <v>0</v>
      </c>
      <c r="D60" s="689">
        <v>34.8</v>
      </c>
      <c r="E60" s="212">
        <v>45</v>
      </c>
      <c r="F60" s="689">
        <v>50.4</v>
      </c>
      <c r="G60" s="212">
        <v>111.99999999999999</v>
      </c>
    </row>
    <row r="61" spans="1:12" s="674" customFormat="1" ht="14.25">
      <c r="A61" s="279">
        <v>43</v>
      </c>
      <c r="B61" s="244" t="s">
        <v>9</v>
      </c>
      <c r="C61" s="222" t="s">
        <v>44</v>
      </c>
      <c r="D61" s="689">
        <v>1170</v>
      </c>
      <c r="E61" s="457">
        <v>1170</v>
      </c>
      <c r="F61" s="689">
        <v>1170</v>
      </c>
      <c r="G61" s="212">
        <v>100</v>
      </c>
      <c r="L61" s="282"/>
    </row>
    <row r="62" spans="1:7" s="674" customFormat="1" ht="14.25">
      <c r="A62" s="279">
        <v>44</v>
      </c>
      <c r="B62" s="244" t="s">
        <v>16</v>
      </c>
      <c r="C62" s="222" t="s">
        <v>40</v>
      </c>
      <c r="D62" s="689">
        <v>19188</v>
      </c>
      <c r="E62" s="218">
        <v>22920</v>
      </c>
      <c r="F62" s="689">
        <v>22920</v>
      </c>
      <c r="G62" s="212">
        <v>100</v>
      </c>
    </row>
    <row r="63" spans="1:7" s="674" customFormat="1" ht="15.75">
      <c r="A63" s="279"/>
      <c r="B63" s="283" t="s">
        <v>25</v>
      </c>
      <c r="C63" s="264"/>
      <c r="D63" s="689"/>
      <c r="E63" s="689"/>
      <c r="F63" s="689"/>
      <c r="G63" s="212"/>
    </row>
    <row r="64" spans="1:12" s="674" customFormat="1" ht="57">
      <c r="A64" s="279">
        <v>45</v>
      </c>
      <c r="B64" s="252" t="s">
        <v>86</v>
      </c>
      <c r="C64" s="222" t="s">
        <v>42</v>
      </c>
      <c r="D64" s="225">
        <v>1532.8</v>
      </c>
      <c r="E64" s="225">
        <v>2250</v>
      </c>
      <c r="F64" s="225">
        <v>2341.2</v>
      </c>
      <c r="G64" s="707">
        <v>104.05333333333333</v>
      </c>
      <c r="L64" s="113"/>
    </row>
    <row r="65" spans="1:7" s="674" customFormat="1" ht="14.25">
      <c r="A65" s="279">
        <v>46</v>
      </c>
      <c r="B65" s="252" t="s">
        <v>26</v>
      </c>
      <c r="C65" s="222" t="s">
        <v>50</v>
      </c>
      <c r="D65" s="218">
        <v>58</v>
      </c>
      <c r="E65" s="218">
        <v>58</v>
      </c>
      <c r="F65" s="218">
        <v>60</v>
      </c>
      <c r="G65" s="212">
        <v>103.44827586206897</v>
      </c>
    </row>
    <row r="66" spans="1:7" s="674" customFormat="1" ht="85.5">
      <c r="A66" s="279">
        <v>47</v>
      </c>
      <c r="B66" s="252" t="s">
        <v>89</v>
      </c>
      <c r="C66" s="222" t="s">
        <v>38</v>
      </c>
      <c r="D66" s="689">
        <v>15</v>
      </c>
      <c r="E66" s="218">
        <v>15</v>
      </c>
      <c r="F66" s="689">
        <v>15</v>
      </c>
      <c r="G66" s="212">
        <v>100</v>
      </c>
    </row>
    <row r="67" spans="1:7" s="674" customFormat="1" ht="28.5">
      <c r="A67" s="279">
        <v>48</v>
      </c>
      <c r="B67" s="252" t="s">
        <v>58</v>
      </c>
      <c r="C67" s="222" t="s">
        <v>44</v>
      </c>
      <c r="D67" s="218">
        <v>452</v>
      </c>
      <c r="E67" s="689">
        <v>452</v>
      </c>
      <c r="F67" s="218">
        <v>452</v>
      </c>
      <c r="G67" s="212">
        <v>100</v>
      </c>
    </row>
    <row r="68" spans="1:7" s="674" customFormat="1" ht="14.25">
      <c r="A68" s="279">
        <v>49</v>
      </c>
      <c r="B68" s="252" t="s">
        <v>16</v>
      </c>
      <c r="C68" s="222" t="s">
        <v>40</v>
      </c>
      <c r="D68" s="689">
        <v>19188</v>
      </c>
      <c r="E68" s="689">
        <v>22920</v>
      </c>
      <c r="F68" s="689">
        <v>22920</v>
      </c>
      <c r="G68" s="212">
        <v>100</v>
      </c>
    </row>
    <row r="69" spans="1:7" s="674" customFormat="1" ht="30.75">
      <c r="A69" s="279"/>
      <c r="B69" s="283" t="s">
        <v>33</v>
      </c>
      <c r="C69" s="264"/>
      <c r="D69" s="689"/>
      <c r="E69" s="689"/>
      <c r="F69" s="689"/>
      <c r="G69" s="212"/>
    </row>
    <row r="70" spans="1:15" s="674" customFormat="1" ht="42.75">
      <c r="A70" s="279">
        <v>50</v>
      </c>
      <c r="B70" s="244" t="s">
        <v>79</v>
      </c>
      <c r="C70" s="222" t="s">
        <v>49</v>
      </c>
      <c r="D70" s="689">
        <v>7032.1</v>
      </c>
      <c r="E70" s="689">
        <v>2863.4</v>
      </c>
      <c r="F70" s="689">
        <v>4942.6</v>
      </c>
      <c r="G70" s="212">
        <v>172.61297757910177</v>
      </c>
      <c r="L70" s="217"/>
      <c r="M70" s="217"/>
      <c r="N70" s="217"/>
      <c r="O70" s="285"/>
    </row>
    <row r="71" spans="1:15" s="674" customFormat="1" ht="14.25">
      <c r="A71" s="279" t="s">
        <v>189</v>
      </c>
      <c r="B71" s="244" t="s">
        <v>202</v>
      </c>
      <c r="C71" s="222" t="s">
        <v>49</v>
      </c>
      <c r="D71" s="216">
        <v>3036.8</v>
      </c>
      <c r="E71" s="286">
        <v>1950</v>
      </c>
      <c r="F71" s="216">
        <v>2196.5</v>
      </c>
      <c r="G71" s="212">
        <v>112.64102564102565</v>
      </c>
      <c r="L71" s="217"/>
      <c r="M71" s="217"/>
      <c r="N71" s="217"/>
      <c r="O71" s="285"/>
    </row>
    <row r="72" spans="1:15" s="674" customFormat="1" ht="14.25">
      <c r="A72" s="279">
        <v>51</v>
      </c>
      <c r="B72" s="244" t="s">
        <v>90</v>
      </c>
      <c r="C72" s="222" t="s">
        <v>50</v>
      </c>
      <c r="D72" s="216">
        <v>58</v>
      </c>
      <c r="E72" s="689">
        <v>170</v>
      </c>
      <c r="F72" s="216">
        <v>278</v>
      </c>
      <c r="G72" s="212">
        <v>163.52941176470588</v>
      </c>
      <c r="L72" s="217"/>
      <c r="M72" s="217"/>
      <c r="N72" s="217"/>
      <c r="O72" s="285"/>
    </row>
    <row r="73" spans="1:15" s="674" customFormat="1" ht="57">
      <c r="A73" s="279">
        <v>52</v>
      </c>
      <c r="B73" s="244" t="s">
        <v>94</v>
      </c>
      <c r="C73" s="222" t="s">
        <v>38</v>
      </c>
      <c r="D73" s="216">
        <v>0</v>
      </c>
      <c r="E73" s="281">
        <v>50.5</v>
      </c>
      <c r="F73" s="216">
        <v>0</v>
      </c>
      <c r="G73" s="212">
        <v>0</v>
      </c>
      <c r="L73" s="217"/>
      <c r="M73" s="217"/>
      <c r="N73" s="217"/>
      <c r="O73" s="285"/>
    </row>
    <row r="74" spans="1:15" s="674" customFormat="1" ht="57">
      <c r="A74" s="279">
        <v>53</v>
      </c>
      <c r="B74" s="244" t="s">
        <v>93</v>
      </c>
      <c r="C74" s="222" t="s">
        <v>38</v>
      </c>
      <c r="D74" s="216">
        <v>97.4</v>
      </c>
      <c r="E74" s="458">
        <v>97.5</v>
      </c>
      <c r="F74" s="216">
        <v>98.3</v>
      </c>
      <c r="G74" s="212">
        <v>100.8205128205128</v>
      </c>
      <c r="L74" s="217"/>
      <c r="M74" s="217"/>
      <c r="N74" s="217"/>
      <c r="O74" s="285"/>
    </row>
    <row r="75" spans="1:15" s="674" customFormat="1" ht="76.5">
      <c r="A75" s="279">
        <v>54</v>
      </c>
      <c r="B75" s="244" t="s">
        <v>91</v>
      </c>
      <c r="C75" s="287" t="s">
        <v>92</v>
      </c>
      <c r="D75" s="689">
        <v>52.3</v>
      </c>
      <c r="E75" s="281">
        <v>74</v>
      </c>
      <c r="F75" s="689">
        <v>111.2</v>
      </c>
      <c r="G75" s="212">
        <v>150.27027027027026</v>
      </c>
      <c r="L75" s="217"/>
      <c r="M75" s="217"/>
      <c r="N75" s="217"/>
      <c r="O75" s="285"/>
    </row>
    <row r="76" spans="1:7" s="674" customFormat="1" ht="15.75">
      <c r="A76" s="240"/>
      <c r="B76" s="241" t="s">
        <v>69</v>
      </c>
      <c r="C76" s="222"/>
      <c r="D76" s="216"/>
      <c r="E76" s="216"/>
      <c r="F76" s="216"/>
      <c r="G76" s="212"/>
    </row>
    <row r="77" spans="1:7" s="674" customFormat="1" ht="46.5">
      <c r="A77" s="240">
        <v>55</v>
      </c>
      <c r="B77" s="220" t="s">
        <v>95</v>
      </c>
      <c r="C77" s="222" t="s">
        <v>44</v>
      </c>
      <c r="D77" s="689">
        <v>2</v>
      </c>
      <c r="E77" s="689">
        <v>1</v>
      </c>
      <c r="F77" s="689">
        <v>1</v>
      </c>
      <c r="G77" s="212">
        <v>100</v>
      </c>
    </row>
    <row r="78" spans="1:7" s="674" customFormat="1" ht="109.5">
      <c r="A78" s="240">
        <v>56</v>
      </c>
      <c r="B78" s="220" t="s">
        <v>97</v>
      </c>
      <c r="C78" s="288" t="s">
        <v>38</v>
      </c>
      <c r="D78" s="689">
        <v>1.5</v>
      </c>
      <c r="E78" s="689">
        <v>1.6</v>
      </c>
      <c r="F78" s="689">
        <v>2.9</v>
      </c>
      <c r="G78" s="212">
        <v>181.24999999999997</v>
      </c>
    </row>
    <row r="79" spans="1:7" s="674" customFormat="1" ht="62.25">
      <c r="A79" s="240">
        <v>57</v>
      </c>
      <c r="B79" s="220" t="s">
        <v>96</v>
      </c>
      <c r="C79" s="288" t="s">
        <v>38</v>
      </c>
      <c r="D79" s="689">
        <v>17</v>
      </c>
      <c r="E79" s="689">
        <v>19</v>
      </c>
      <c r="F79" s="689">
        <v>25.4</v>
      </c>
      <c r="G79" s="212">
        <v>133.68421052631578</v>
      </c>
    </row>
    <row r="80" spans="1:7" s="674" customFormat="1" ht="93.75">
      <c r="A80" s="240">
        <v>58</v>
      </c>
      <c r="B80" s="220" t="s">
        <v>70</v>
      </c>
      <c r="C80" s="288" t="s">
        <v>98</v>
      </c>
      <c r="D80" s="689">
        <v>163</v>
      </c>
      <c r="E80" s="688">
        <v>172</v>
      </c>
      <c r="F80" s="689">
        <v>166</v>
      </c>
      <c r="G80" s="212">
        <v>96.51162790697676</v>
      </c>
    </row>
    <row r="81" spans="1:7" s="674" customFormat="1" ht="78">
      <c r="A81" s="240">
        <v>59</v>
      </c>
      <c r="B81" s="220" t="s">
        <v>99</v>
      </c>
      <c r="C81" s="288" t="s">
        <v>38</v>
      </c>
      <c r="D81" s="689">
        <v>20</v>
      </c>
      <c r="E81" s="689">
        <v>19</v>
      </c>
      <c r="F81" s="689">
        <v>21</v>
      </c>
      <c r="G81" s="212">
        <v>110.5263157894737</v>
      </c>
    </row>
    <row r="82" spans="1:7" s="674" customFormat="1" ht="83.25" customHeight="1">
      <c r="A82" s="240">
        <v>60</v>
      </c>
      <c r="B82" s="220" t="s">
        <v>100</v>
      </c>
      <c r="C82" s="288" t="s">
        <v>38</v>
      </c>
      <c r="D82" s="689">
        <v>0</v>
      </c>
      <c r="E82" s="689">
        <v>34</v>
      </c>
      <c r="F82" s="689">
        <v>34.4</v>
      </c>
      <c r="G82" s="212">
        <v>101.17647058823529</v>
      </c>
    </row>
    <row r="83" spans="1:12" s="674" customFormat="1" ht="65.25" customHeight="1">
      <c r="A83" s="240">
        <v>61</v>
      </c>
      <c r="B83" s="220" t="s">
        <v>101</v>
      </c>
      <c r="C83" s="288" t="s">
        <v>38</v>
      </c>
      <c r="D83" s="689">
        <v>34.23</v>
      </c>
      <c r="E83" s="689">
        <v>34</v>
      </c>
      <c r="F83" s="689">
        <v>34.1</v>
      </c>
      <c r="G83" s="212">
        <v>100.29411764705883</v>
      </c>
      <c r="L83" s="289"/>
    </row>
    <row r="84" spans="1:7" s="674" customFormat="1" ht="15.75">
      <c r="A84" s="279"/>
      <c r="B84" s="276" t="s">
        <v>57</v>
      </c>
      <c r="C84" s="222"/>
      <c r="D84" s="687"/>
      <c r="E84" s="687"/>
      <c r="F84" s="687"/>
      <c r="G84" s="212" t="s">
        <v>135</v>
      </c>
    </row>
    <row r="85" spans="1:7" s="674" customFormat="1" ht="14.25">
      <c r="A85" s="279">
        <v>62</v>
      </c>
      <c r="B85" s="244" t="s">
        <v>23</v>
      </c>
      <c r="C85" s="222" t="s">
        <v>43</v>
      </c>
      <c r="D85" s="689">
        <v>917.4</v>
      </c>
      <c r="E85" s="689">
        <v>850</v>
      </c>
      <c r="F85" s="689">
        <v>761.7</v>
      </c>
      <c r="G85" s="212">
        <v>89.61176470588235</v>
      </c>
    </row>
    <row r="86" spans="1:7" s="674" customFormat="1" ht="15.75">
      <c r="A86" s="279">
        <v>63</v>
      </c>
      <c r="B86" s="244" t="s">
        <v>9</v>
      </c>
      <c r="C86" s="222" t="s">
        <v>44</v>
      </c>
      <c r="D86" s="689">
        <v>195</v>
      </c>
      <c r="E86" s="688">
        <v>219</v>
      </c>
      <c r="F86" s="689">
        <v>219</v>
      </c>
      <c r="G86" s="212">
        <v>100</v>
      </c>
    </row>
    <row r="87" spans="1:12" s="674" customFormat="1" ht="15.75">
      <c r="A87" s="279">
        <v>64</v>
      </c>
      <c r="B87" s="244" t="s">
        <v>16</v>
      </c>
      <c r="C87" s="222" t="s">
        <v>40</v>
      </c>
      <c r="D87" s="689">
        <v>27397</v>
      </c>
      <c r="E87" s="688">
        <v>27180.5</v>
      </c>
      <c r="F87" s="689">
        <v>27180.5</v>
      </c>
      <c r="G87" s="212">
        <v>100</v>
      </c>
      <c r="H87" s="218">
        <v>11585</v>
      </c>
      <c r="L87" s="677"/>
    </row>
    <row r="88" spans="1:12" s="674" customFormat="1" ht="28.5">
      <c r="A88" s="279">
        <v>65</v>
      </c>
      <c r="B88" s="292" t="s">
        <v>137</v>
      </c>
      <c r="C88" s="444" t="s">
        <v>138</v>
      </c>
      <c r="D88" s="689">
        <v>94.5</v>
      </c>
      <c r="E88" s="688">
        <v>81</v>
      </c>
      <c r="F88" s="689">
        <v>81</v>
      </c>
      <c r="G88" s="212">
        <v>100</v>
      </c>
      <c r="H88" s="217"/>
      <c r="L88" s="677"/>
    </row>
    <row r="89" spans="1:12" s="674" customFormat="1" ht="15.75">
      <c r="A89" s="279">
        <v>66</v>
      </c>
      <c r="B89" s="292" t="s">
        <v>139</v>
      </c>
      <c r="C89" s="445"/>
      <c r="D89" s="689">
        <v>100</v>
      </c>
      <c r="E89" s="688">
        <v>100</v>
      </c>
      <c r="F89" s="689">
        <v>100</v>
      </c>
      <c r="G89" s="212">
        <v>100</v>
      </c>
      <c r="H89" s="217"/>
      <c r="L89" s="677"/>
    </row>
    <row r="90" spans="1:7" s="674" customFormat="1" ht="71.25">
      <c r="A90" s="279">
        <v>67</v>
      </c>
      <c r="B90" s="293" t="s">
        <v>81</v>
      </c>
      <c r="C90" s="264" t="s">
        <v>38</v>
      </c>
      <c r="D90" s="689">
        <v>146.6</v>
      </c>
      <c r="E90" s="689">
        <v>96</v>
      </c>
      <c r="F90" s="689">
        <v>73</v>
      </c>
      <c r="G90" s="212">
        <v>76.04166666666666</v>
      </c>
    </row>
    <row r="91" spans="1:7" s="674" customFormat="1" ht="15.75">
      <c r="A91" s="279"/>
      <c r="B91" s="283" t="s">
        <v>56</v>
      </c>
      <c r="C91" s="264"/>
      <c r="D91" s="689"/>
      <c r="E91" s="688"/>
      <c r="F91" s="689"/>
      <c r="G91" s="212"/>
    </row>
    <row r="92" spans="1:7" s="674" customFormat="1" ht="42.75">
      <c r="A92" s="279">
        <v>68</v>
      </c>
      <c r="B92" s="252" t="s">
        <v>102</v>
      </c>
      <c r="C92" s="419" t="s">
        <v>38</v>
      </c>
      <c r="D92" s="218">
        <v>71.4</v>
      </c>
      <c r="E92" s="218">
        <v>73.7</v>
      </c>
      <c r="F92" s="218">
        <v>73.7</v>
      </c>
      <c r="G92" s="212">
        <v>100</v>
      </c>
    </row>
    <row r="93" spans="1:7" s="674" customFormat="1" ht="52.5" customHeight="1">
      <c r="A93" s="279">
        <v>69</v>
      </c>
      <c r="B93" s="220" t="s">
        <v>103</v>
      </c>
      <c r="C93" s="288" t="s">
        <v>38</v>
      </c>
      <c r="D93" s="218">
        <v>78.8</v>
      </c>
      <c r="E93" s="218">
        <v>75.7</v>
      </c>
      <c r="F93" s="218">
        <v>81</v>
      </c>
      <c r="G93" s="212">
        <v>107.001321003963</v>
      </c>
    </row>
    <row r="94" spans="1:7" s="674" customFormat="1" ht="57">
      <c r="A94" s="279">
        <v>70</v>
      </c>
      <c r="B94" s="252" t="s">
        <v>71</v>
      </c>
      <c r="C94" s="419" t="s">
        <v>38</v>
      </c>
      <c r="D94" s="689">
        <v>91.8</v>
      </c>
      <c r="E94" s="689">
        <v>94</v>
      </c>
      <c r="F94" s="689">
        <v>97.6</v>
      </c>
      <c r="G94" s="212">
        <v>103.82978723404254</v>
      </c>
    </row>
    <row r="95" spans="1:7" s="674" customFormat="1" ht="42.75">
      <c r="A95" s="279">
        <v>71</v>
      </c>
      <c r="B95" s="244" t="s">
        <v>80</v>
      </c>
      <c r="C95" s="222" t="s">
        <v>40</v>
      </c>
      <c r="D95" s="689">
        <v>37888</v>
      </c>
      <c r="E95" s="689">
        <v>38000</v>
      </c>
      <c r="F95" s="689">
        <v>39071</v>
      </c>
      <c r="G95" s="212">
        <v>102.81842105263156</v>
      </c>
    </row>
    <row r="96" spans="1:7" s="674" customFormat="1" ht="15.75">
      <c r="A96" s="279"/>
      <c r="B96" s="276" t="s">
        <v>29</v>
      </c>
      <c r="C96" s="222"/>
      <c r="D96" s="689"/>
      <c r="E96" s="689"/>
      <c r="F96" s="689"/>
      <c r="G96" s="212"/>
    </row>
    <row r="97" spans="1:7" s="674" customFormat="1" ht="28.5">
      <c r="A97" s="279">
        <v>72</v>
      </c>
      <c r="B97" s="244" t="s">
        <v>55</v>
      </c>
      <c r="C97" s="446" t="s">
        <v>44</v>
      </c>
      <c r="D97" s="689">
        <v>22</v>
      </c>
      <c r="E97" s="689">
        <v>5.1</v>
      </c>
      <c r="F97" s="689">
        <v>0</v>
      </c>
      <c r="G97" s="212">
        <v>122</v>
      </c>
    </row>
    <row r="98" spans="1:7" s="674" customFormat="1" ht="28.5">
      <c r="A98" s="279">
        <v>73</v>
      </c>
      <c r="B98" s="244" t="s">
        <v>30</v>
      </c>
      <c r="C98" s="447"/>
      <c r="D98" s="689">
        <v>0</v>
      </c>
      <c r="E98" s="689">
        <v>0</v>
      </c>
      <c r="F98" s="689">
        <v>0</v>
      </c>
      <c r="G98" s="212">
        <v>0</v>
      </c>
    </row>
    <row r="99" spans="1:7" s="674" customFormat="1" ht="45.75" customHeight="1" thickBot="1">
      <c r="A99" s="279">
        <v>74</v>
      </c>
      <c r="B99" s="220" t="s">
        <v>104</v>
      </c>
      <c r="C99" s="448"/>
      <c r="D99" s="689">
        <v>208.4</v>
      </c>
      <c r="E99" s="689">
        <v>195</v>
      </c>
      <c r="F99" s="689">
        <v>285.1</v>
      </c>
      <c r="G99" s="212">
        <v>146.2051282051282</v>
      </c>
    </row>
    <row r="100" spans="1:7" s="674" customFormat="1" ht="51" customHeight="1">
      <c r="A100" s="279">
        <v>75</v>
      </c>
      <c r="B100" s="220" t="s">
        <v>140</v>
      </c>
      <c r="C100" s="420"/>
      <c r="D100" s="218">
        <v>68.9</v>
      </c>
      <c r="E100" s="218">
        <v>68</v>
      </c>
      <c r="F100" s="218">
        <v>68.1</v>
      </c>
      <c r="G100" s="212">
        <v>100.1470588235294</v>
      </c>
    </row>
    <row r="101" spans="1:8" s="674" customFormat="1" ht="14.25">
      <c r="A101" s="279">
        <v>76</v>
      </c>
      <c r="B101" s="252" t="s">
        <v>75</v>
      </c>
      <c r="C101" s="222" t="s">
        <v>40</v>
      </c>
      <c r="D101" s="218">
        <v>37241.3</v>
      </c>
      <c r="E101" s="218">
        <v>36860</v>
      </c>
      <c r="F101" s="218">
        <v>39282.5</v>
      </c>
      <c r="G101" s="212">
        <v>106.5721649484536</v>
      </c>
      <c r="H101" s="689">
        <v>24680</v>
      </c>
    </row>
    <row r="102" spans="1:7" s="674" customFormat="1" ht="15.75">
      <c r="A102" s="279"/>
      <c r="B102" s="276" t="s">
        <v>31</v>
      </c>
      <c r="C102" s="264"/>
      <c r="D102" s="689"/>
      <c r="E102" s="689"/>
      <c r="F102" s="689"/>
      <c r="G102" s="212"/>
    </row>
    <row r="103" spans="1:12" s="674" customFormat="1" ht="42.75">
      <c r="A103" s="279">
        <v>77</v>
      </c>
      <c r="B103" s="221" t="s">
        <v>76</v>
      </c>
      <c r="C103" s="222" t="s">
        <v>38</v>
      </c>
      <c r="D103" s="224">
        <v>44.9</v>
      </c>
      <c r="E103" s="224">
        <v>49.5</v>
      </c>
      <c r="F103" s="224">
        <v>49.9</v>
      </c>
      <c r="G103" s="212">
        <v>100.80808080808082</v>
      </c>
      <c r="L103" s="111"/>
    </row>
    <row r="104" spans="1:12" s="674" customFormat="1" ht="71.25">
      <c r="A104" s="279">
        <v>78</v>
      </c>
      <c r="B104" s="221" t="s">
        <v>141</v>
      </c>
      <c r="C104" s="222" t="s">
        <v>38</v>
      </c>
      <c r="D104" s="224">
        <v>79.5</v>
      </c>
      <c r="E104" s="224">
        <v>74.8</v>
      </c>
      <c r="F104" s="224">
        <v>75.6</v>
      </c>
      <c r="G104" s="212">
        <v>101.06951871657755</v>
      </c>
      <c r="L104" s="111"/>
    </row>
    <row r="105" spans="1:12" s="674" customFormat="1" ht="15.75">
      <c r="A105" s="279" t="s">
        <v>203</v>
      </c>
      <c r="B105" s="221" t="s">
        <v>142</v>
      </c>
      <c r="C105" s="222" t="s">
        <v>38</v>
      </c>
      <c r="D105" s="224">
        <v>65</v>
      </c>
      <c r="E105" s="225">
        <v>81</v>
      </c>
      <c r="F105" s="224">
        <v>81</v>
      </c>
      <c r="G105" s="212">
        <v>100</v>
      </c>
      <c r="L105" s="111"/>
    </row>
    <row r="106" spans="1:12" s="674" customFormat="1" ht="15.75">
      <c r="A106" s="279">
        <v>79</v>
      </c>
      <c r="B106" s="221" t="s">
        <v>143</v>
      </c>
      <c r="C106" s="222" t="s">
        <v>46</v>
      </c>
      <c r="D106" s="224">
        <v>53.3</v>
      </c>
      <c r="E106" s="689">
        <v>54</v>
      </c>
      <c r="F106" s="224">
        <v>123.3</v>
      </c>
      <c r="G106" s="212">
        <v>228.33333333333331</v>
      </c>
      <c r="L106" s="111"/>
    </row>
    <row r="107" spans="1:12" s="674" customFormat="1" ht="28.5">
      <c r="A107" s="279">
        <v>80</v>
      </c>
      <c r="B107" s="221" t="s">
        <v>144</v>
      </c>
      <c r="C107" s="222" t="s">
        <v>46</v>
      </c>
      <c r="D107" s="224">
        <v>0</v>
      </c>
      <c r="E107" s="689">
        <v>0</v>
      </c>
      <c r="F107" s="224">
        <v>0</v>
      </c>
      <c r="G107" s="212">
        <v>0</v>
      </c>
      <c r="L107" s="111"/>
    </row>
    <row r="108" spans="1:12" s="674" customFormat="1" ht="15.75">
      <c r="A108" s="279">
        <v>81</v>
      </c>
      <c r="B108" s="244" t="s">
        <v>23</v>
      </c>
      <c r="C108" s="222" t="s">
        <v>43</v>
      </c>
      <c r="D108" s="224">
        <v>0</v>
      </c>
      <c r="E108" s="224">
        <v>0</v>
      </c>
      <c r="F108" s="224">
        <v>0</v>
      </c>
      <c r="G108" s="212">
        <v>0</v>
      </c>
      <c r="L108" s="111"/>
    </row>
    <row r="109" spans="1:12" s="674" customFormat="1" ht="15.75">
      <c r="A109" s="279">
        <v>80</v>
      </c>
      <c r="B109" s="244" t="s">
        <v>9</v>
      </c>
      <c r="C109" s="222" t="s">
        <v>44</v>
      </c>
      <c r="D109" s="224">
        <v>68</v>
      </c>
      <c r="E109" s="225">
        <v>77</v>
      </c>
      <c r="F109" s="224">
        <v>77</v>
      </c>
      <c r="G109" s="212">
        <v>100</v>
      </c>
      <c r="L109" s="111"/>
    </row>
    <row r="110" spans="1:7" s="674" customFormat="1" ht="14.25">
      <c r="A110" s="279">
        <v>81</v>
      </c>
      <c r="B110" s="292" t="s">
        <v>16</v>
      </c>
      <c r="C110" s="264" t="s">
        <v>40</v>
      </c>
      <c r="D110" s="689">
        <v>19188</v>
      </c>
      <c r="E110" s="689">
        <v>27005</v>
      </c>
      <c r="F110" s="689">
        <v>27005</v>
      </c>
      <c r="G110" s="212">
        <v>100</v>
      </c>
    </row>
    <row r="111" spans="1:7" s="674" customFormat="1" ht="15.75">
      <c r="A111" s="279"/>
      <c r="B111" s="276" t="s">
        <v>27</v>
      </c>
      <c r="C111" s="222"/>
      <c r="D111" s="689"/>
      <c r="E111" s="687"/>
      <c r="F111" s="689"/>
      <c r="G111" s="212"/>
    </row>
    <row r="112" spans="1:12" s="674" customFormat="1" ht="60.75" customHeight="1">
      <c r="A112" s="279">
        <v>82</v>
      </c>
      <c r="B112" s="288" t="s">
        <v>88</v>
      </c>
      <c r="C112" s="222"/>
      <c r="D112" s="230">
        <v>4.8</v>
      </c>
      <c r="E112" s="225">
        <v>4.3</v>
      </c>
      <c r="F112" s="230">
        <v>3.3</v>
      </c>
      <c r="G112" s="707">
        <v>76.74418604651163</v>
      </c>
      <c r="H112" s="230">
        <v>4.8</v>
      </c>
      <c r="I112" s="230">
        <v>4.8</v>
      </c>
      <c r="J112" s="230">
        <v>4.8</v>
      </c>
      <c r="K112" s="301">
        <v>4.8</v>
      </c>
      <c r="L112" s="111"/>
    </row>
    <row r="113" spans="1:12" s="674" customFormat="1" ht="15.75">
      <c r="A113" s="279">
        <v>83</v>
      </c>
      <c r="B113" s="708" t="s">
        <v>23</v>
      </c>
      <c r="C113" s="222" t="s">
        <v>42</v>
      </c>
      <c r="D113" s="225">
        <v>3.1</v>
      </c>
      <c r="E113" s="672">
        <v>3.3</v>
      </c>
      <c r="F113" s="225">
        <v>5.2</v>
      </c>
      <c r="G113" s="707">
        <v>157.5757575757576</v>
      </c>
      <c r="L113" s="111"/>
    </row>
    <row r="114" spans="1:12" s="674" customFormat="1" ht="71.25">
      <c r="A114" s="279">
        <v>84</v>
      </c>
      <c r="B114" s="708" t="s">
        <v>118</v>
      </c>
      <c r="C114" s="222" t="s">
        <v>38</v>
      </c>
      <c r="D114" s="689">
        <v>0.4</v>
      </c>
      <c r="E114" s="689">
        <v>0.4</v>
      </c>
      <c r="F114" s="689">
        <v>0.6</v>
      </c>
      <c r="G114" s="212">
        <v>149.99999999999997</v>
      </c>
      <c r="L114" s="111"/>
    </row>
    <row r="115" spans="1:12" s="674" customFormat="1" ht="15.75">
      <c r="A115" s="279">
        <v>85</v>
      </c>
      <c r="B115" s="708" t="s">
        <v>9</v>
      </c>
      <c r="C115" s="222" t="s">
        <v>44</v>
      </c>
      <c r="D115" s="225">
        <v>97</v>
      </c>
      <c r="E115" s="689">
        <v>136</v>
      </c>
      <c r="F115" s="225">
        <v>136</v>
      </c>
      <c r="G115" s="707">
        <v>100</v>
      </c>
      <c r="L115" s="111"/>
    </row>
    <row r="116" spans="1:12" s="674" customFormat="1" ht="15.75">
      <c r="A116" s="279">
        <v>86</v>
      </c>
      <c r="B116" s="708" t="s">
        <v>16</v>
      </c>
      <c r="C116" s="222" t="s">
        <v>40</v>
      </c>
      <c r="D116" s="225">
        <v>26703</v>
      </c>
      <c r="E116" s="689">
        <v>27100</v>
      </c>
      <c r="F116" s="225">
        <v>27419</v>
      </c>
      <c r="G116" s="212">
        <v>101.17712177121771</v>
      </c>
      <c r="L116" s="111"/>
    </row>
    <row r="117" spans="1:12" s="674" customFormat="1" ht="30.75">
      <c r="A117" s="279"/>
      <c r="B117" s="280" t="s">
        <v>28</v>
      </c>
      <c r="C117" s="264"/>
      <c r="D117" s="689"/>
      <c r="E117" s="689"/>
      <c r="F117" s="689"/>
      <c r="G117" s="212"/>
      <c r="L117" s="111"/>
    </row>
    <row r="118" spans="1:7" s="674" customFormat="1" ht="30.75">
      <c r="A118" s="279">
        <v>87</v>
      </c>
      <c r="B118" s="220" t="s">
        <v>105</v>
      </c>
      <c r="C118" s="288"/>
      <c r="D118" s="689"/>
      <c r="E118" s="218"/>
      <c r="F118" s="689"/>
      <c r="G118" s="212"/>
    </row>
    <row r="119" spans="1:12" s="674" customFormat="1" ht="24" customHeight="1">
      <c r="A119" s="279"/>
      <c r="B119" s="220" t="s">
        <v>106</v>
      </c>
      <c r="C119" s="449" t="s">
        <v>107</v>
      </c>
      <c r="D119" s="218">
        <v>1.4</v>
      </c>
      <c r="E119" s="218">
        <v>1.5</v>
      </c>
      <c r="F119" s="218">
        <v>2.5</v>
      </c>
      <c r="G119" s="212">
        <v>166.66666666666669</v>
      </c>
      <c r="L119" s="111"/>
    </row>
    <row r="120" spans="1:12" s="674" customFormat="1" ht="30.75">
      <c r="A120" s="279"/>
      <c r="B120" s="220" t="s">
        <v>108</v>
      </c>
      <c r="C120" s="450"/>
      <c r="D120" s="218">
        <v>0</v>
      </c>
      <c r="E120" s="218">
        <v>0</v>
      </c>
      <c r="F120" s="218">
        <v>0</v>
      </c>
      <c r="G120" s="212">
        <v>0</v>
      </c>
      <c r="L120" s="111"/>
    </row>
    <row r="121" spans="1:12" s="674" customFormat="1" ht="15.75">
      <c r="A121" s="279"/>
      <c r="B121" s="220" t="s">
        <v>109</v>
      </c>
      <c r="C121" s="450"/>
      <c r="D121" s="108">
        <v>4.3</v>
      </c>
      <c r="E121" s="218">
        <v>1</v>
      </c>
      <c r="F121" s="108">
        <v>0</v>
      </c>
      <c r="G121" s="212">
        <v>0</v>
      </c>
      <c r="L121" s="111"/>
    </row>
    <row r="122" spans="1:12" s="674" customFormat="1" ht="30.75">
      <c r="A122" s="279"/>
      <c r="B122" s="220" t="s">
        <v>110</v>
      </c>
      <c r="C122" s="451"/>
      <c r="D122" s="218">
        <v>7</v>
      </c>
      <c r="E122" s="218">
        <v>2.5</v>
      </c>
      <c r="F122" s="218">
        <v>0.5</v>
      </c>
      <c r="G122" s="212">
        <v>20</v>
      </c>
      <c r="L122" s="111"/>
    </row>
    <row r="123" spans="1:12" s="674" customFormat="1" ht="141">
      <c r="A123" s="279">
        <v>88</v>
      </c>
      <c r="B123" s="220" t="s">
        <v>111</v>
      </c>
      <c r="C123" s="288" t="s">
        <v>38</v>
      </c>
      <c r="D123" s="108">
        <v>0</v>
      </c>
      <c r="E123" s="108">
        <v>0</v>
      </c>
      <c r="F123" s="108">
        <v>0</v>
      </c>
      <c r="G123" s="707">
        <v>0</v>
      </c>
      <c r="L123" s="111"/>
    </row>
    <row r="124" spans="1:12" s="674" customFormat="1" ht="15.75">
      <c r="A124" s="279">
        <v>89</v>
      </c>
      <c r="B124" s="302" t="s">
        <v>9</v>
      </c>
      <c r="C124" s="288" t="s">
        <v>44</v>
      </c>
      <c r="D124" s="108">
        <v>3</v>
      </c>
      <c r="E124" s="108">
        <v>2</v>
      </c>
      <c r="F124" s="108">
        <v>2</v>
      </c>
      <c r="G124" s="212">
        <v>100</v>
      </c>
      <c r="L124" s="111"/>
    </row>
    <row r="125" spans="1:12" s="674" customFormat="1" ht="15.75">
      <c r="A125" s="279">
        <v>90</v>
      </c>
      <c r="B125" s="302" t="s">
        <v>16</v>
      </c>
      <c r="C125" s="288" t="s">
        <v>112</v>
      </c>
      <c r="D125" s="108">
        <v>32921</v>
      </c>
      <c r="E125" s="689">
        <v>35051</v>
      </c>
      <c r="F125" s="108">
        <v>41209</v>
      </c>
      <c r="G125" s="212">
        <v>117.56868562951128</v>
      </c>
      <c r="L125" s="111"/>
    </row>
    <row r="126" spans="1:7" s="674" customFormat="1" ht="15.75">
      <c r="A126" s="279"/>
      <c r="B126" s="283" t="s">
        <v>14</v>
      </c>
      <c r="C126" s="264"/>
      <c r="D126" s="689"/>
      <c r="E126" s="689"/>
      <c r="F126" s="689"/>
      <c r="G126" s="212"/>
    </row>
    <row r="127" spans="1:7" s="674" customFormat="1" ht="14.25">
      <c r="A127" s="279">
        <v>91</v>
      </c>
      <c r="B127" s="244" t="s">
        <v>15</v>
      </c>
      <c r="C127" s="222" t="s">
        <v>42</v>
      </c>
      <c r="D127" s="689">
        <v>33.1</v>
      </c>
      <c r="E127" s="689">
        <v>300</v>
      </c>
      <c r="F127" s="689">
        <v>322.4</v>
      </c>
      <c r="G127" s="212">
        <v>107.46666666666667</v>
      </c>
    </row>
    <row r="128" spans="1:7" s="674" customFormat="1" ht="28.5">
      <c r="A128" s="279">
        <v>92</v>
      </c>
      <c r="B128" s="252" t="s">
        <v>82</v>
      </c>
      <c r="C128" s="222" t="s">
        <v>45</v>
      </c>
      <c r="D128" s="304">
        <v>24.3</v>
      </c>
      <c r="E128" s="689">
        <v>24.7</v>
      </c>
      <c r="F128" s="304">
        <v>24.8</v>
      </c>
      <c r="G128" s="212">
        <v>100.40485829959516</v>
      </c>
    </row>
    <row r="129" spans="1:7" s="674" customFormat="1" ht="28.5">
      <c r="A129" s="279"/>
      <c r="B129" s="252" t="s">
        <v>73</v>
      </c>
      <c r="C129" s="222" t="s">
        <v>46</v>
      </c>
      <c r="D129" s="689">
        <v>0.003</v>
      </c>
      <c r="E129" s="689">
        <v>0.05</v>
      </c>
      <c r="F129" s="689">
        <v>0.04</v>
      </c>
      <c r="G129" s="212">
        <v>80</v>
      </c>
    </row>
    <row r="130" spans="1:7" s="674" customFormat="1" ht="14.25">
      <c r="A130" s="279">
        <v>93</v>
      </c>
      <c r="B130" s="244" t="s">
        <v>72</v>
      </c>
      <c r="C130" s="222" t="s">
        <v>46</v>
      </c>
      <c r="D130" s="689">
        <v>60</v>
      </c>
      <c r="E130" s="689">
        <v>1100</v>
      </c>
      <c r="F130" s="689">
        <v>937</v>
      </c>
      <c r="G130" s="212">
        <v>85.18181818181819</v>
      </c>
    </row>
    <row r="131" spans="1:12" s="674" customFormat="1" ht="30.75">
      <c r="A131" s="279" t="s">
        <v>121</v>
      </c>
      <c r="B131" s="276" t="s">
        <v>32</v>
      </c>
      <c r="C131" s="222"/>
      <c r="D131" s="689"/>
      <c r="E131" s="218"/>
      <c r="F131" s="689"/>
      <c r="G131" s="212"/>
      <c r="L131" s="677"/>
    </row>
    <row r="132" spans="1:12" s="674" customFormat="1" ht="28.5">
      <c r="A132" s="279">
        <v>94</v>
      </c>
      <c r="B132" s="252" t="s">
        <v>83</v>
      </c>
      <c r="C132" s="222" t="s">
        <v>38</v>
      </c>
      <c r="D132" s="218">
        <v>0.43</v>
      </c>
      <c r="E132" s="218">
        <v>0.43</v>
      </c>
      <c r="F132" s="218">
        <v>0.43</v>
      </c>
      <c r="G132" s="212">
        <v>100</v>
      </c>
      <c r="L132" s="111"/>
    </row>
    <row r="133" spans="1:18" s="674" customFormat="1" ht="54" customHeight="1">
      <c r="A133" s="279">
        <v>95</v>
      </c>
      <c r="B133" s="252" t="s">
        <v>84</v>
      </c>
      <c r="C133" s="222" t="s">
        <v>38</v>
      </c>
      <c r="D133" s="218">
        <v>37.6</v>
      </c>
      <c r="E133" s="218">
        <v>63</v>
      </c>
      <c r="F133" s="218">
        <v>48</v>
      </c>
      <c r="G133" s="212">
        <v>76.19047619047619</v>
      </c>
      <c r="L133" s="111"/>
      <c r="M133" s="306"/>
      <c r="N133" s="306"/>
      <c r="O133" s="306"/>
      <c r="P133" s="306"/>
      <c r="Q133" s="306"/>
      <c r="R133" s="306"/>
    </row>
    <row r="134" spans="1:12" s="674" customFormat="1" ht="28.5">
      <c r="A134" s="279">
        <v>96</v>
      </c>
      <c r="B134" s="252" t="s">
        <v>179</v>
      </c>
      <c r="C134" s="222" t="s">
        <v>38</v>
      </c>
      <c r="D134" s="218">
        <v>90.2</v>
      </c>
      <c r="E134" s="689">
        <v>88</v>
      </c>
      <c r="F134" s="218">
        <v>87</v>
      </c>
      <c r="G134" s="212">
        <v>98.86363636363636</v>
      </c>
      <c r="L134" s="112"/>
    </row>
    <row r="135" spans="1:12" s="674" customFormat="1" ht="15.75">
      <c r="A135" s="240">
        <v>97</v>
      </c>
      <c r="B135" s="244" t="s">
        <v>59</v>
      </c>
      <c r="C135" s="222" t="s">
        <v>38</v>
      </c>
      <c r="D135" s="689">
        <v>0</v>
      </c>
      <c r="E135" s="218">
        <v>0</v>
      </c>
      <c r="F135" s="689">
        <v>0</v>
      </c>
      <c r="G135" s="212">
        <v>0</v>
      </c>
      <c r="L135" s="111"/>
    </row>
    <row r="136" spans="1:12" s="674" customFormat="1" ht="15.75">
      <c r="A136" s="240">
        <v>98</v>
      </c>
      <c r="B136" s="252" t="s">
        <v>9</v>
      </c>
      <c r="C136" s="222" t="s">
        <v>44</v>
      </c>
      <c r="D136" s="108">
        <v>172</v>
      </c>
      <c r="E136" s="218">
        <v>180</v>
      </c>
      <c r="F136" s="108">
        <v>101</v>
      </c>
      <c r="G136" s="212">
        <v>56.111111111111114</v>
      </c>
      <c r="H136" s="108">
        <v>68</v>
      </c>
      <c r="I136" s="108">
        <v>68</v>
      </c>
      <c r="J136" s="108">
        <v>68</v>
      </c>
      <c r="K136" s="108">
        <v>68</v>
      </c>
      <c r="L136" s="111"/>
    </row>
    <row r="137" spans="1:12" s="674" customFormat="1" ht="15.75">
      <c r="A137" s="240">
        <v>99</v>
      </c>
      <c r="B137" s="252" t="s">
        <v>5</v>
      </c>
      <c r="C137" s="222" t="s">
        <v>40</v>
      </c>
      <c r="D137" s="218">
        <v>22000</v>
      </c>
      <c r="E137" s="689">
        <v>24707</v>
      </c>
      <c r="F137" s="218">
        <v>25142.5</v>
      </c>
      <c r="G137" s="212">
        <v>101.76265835593152</v>
      </c>
      <c r="L137" s="111"/>
    </row>
    <row r="138" spans="1:12" s="674" customFormat="1" ht="30.75">
      <c r="A138" s="240"/>
      <c r="B138" s="276" t="s">
        <v>66</v>
      </c>
      <c r="C138" s="230"/>
      <c r="D138" s="689"/>
      <c r="E138" s="689"/>
      <c r="F138" s="689"/>
      <c r="G138" s="212"/>
      <c r="L138" s="677"/>
    </row>
    <row r="139" spans="1:12" s="674" customFormat="1" ht="14.25">
      <c r="A139" s="240">
        <v>94</v>
      </c>
      <c r="B139" s="300" t="s">
        <v>113</v>
      </c>
      <c r="C139" s="288" t="s">
        <v>114</v>
      </c>
      <c r="D139" s="689">
        <v>0</v>
      </c>
      <c r="E139" s="689">
        <v>0</v>
      </c>
      <c r="F139" s="689">
        <v>0</v>
      </c>
      <c r="G139" s="212">
        <v>0</v>
      </c>
      <c r="L139" s="677"/>
    </row>
    <row r="140" spans="1:12" s="674" customFormat="1" ht="14.25">
      <c r="A140" s="240">
        <v>95</v>
      </c>
      <c r="B140" s="300" t="s">
        <v>115</v>
      </c>
      <c r="C140" s="288" t="s">
        <v>114</v>
      </c>
      <c r="D140" s="689">
        <v>0</v>
      </c>
      <c r="E140" s="689">
        <v>0</v>
      </c>
      <c r="F140" s="689">
        <v>0</v>
      </c>
      <c r="G140" s="212">
        <v>0</v>
      </c>
      <c r="L140" s="677"/>
    </row>
    <row r="141" spans="1:7" s="674" customFormat="1" ht="14.25">
      <c r="A141" s="240">
        <v>96</v>
      </c>
      <c r="B141" s="308" t="s">
        <v>119</v>
      </c>
      <c r="C141" s="288" t="s">
        <v>120</v>
      </c>
      <c r="D141" s="689">
        <v>0</v>
      </c>
      <c r="E141" s="689">
        <v>0</v>
      </c>
      <c r="F141" s="689">
        <v>0</v>
      </c>
      <c r="G141" s="212">
        <v>0</v>
      </c>
    </row>
    <row r="142" spans="1:7" s="674" customFormat="1" ht="14.25">
      <c r="A142" s="257">
        <v>97</v>
      </c>
      <c r="B142" s="252" t="s">
        <v>9</v>
      </c>
      <c r="C142" s="225" t="s">
        <v>44</v>
      </c>
      <c r="D142" s="218">
        <v>93</v>
      </c>
      <c r="E142" s="689">
        <v>93</v>
      </c>
      <c r="F142" s="218">
        <v>93</v>
      </c>
      <c r="G142" s="212">
        <v>100</v>
      </c>
    </row>
    <row r="143" spans="1:7" s="674" customFormat="1" ht="14.25">
      <c r="A143" s="257">
        <v>98</v>
      </c>
      <c r="B143" s="252" t="s">
        <v>16</v>
      </c>
      <c r="C143" s="225" t="s">
        <v>40</v>
      </c>
      <c r="D143" s="218">
        <v>19188</v>
      </c>
      <c r="E143" s="689">
        <v>22920</v>
      </c>
      <c r="F143" s="218">
        <v>22920</v>
      </c>
      <c r="G143" s="212">
        <v>100</v>
      </c>
    </row>
    <row r="144" spans="1:7" s="674" customFormat="1" ht="75.75" customHeight="1">
      <c r="A144" s="257">
        <v>99</v>
      </c>
      <c r="B144" s="252" t="s">
        <v>77</v>
      </c>
      <c r="C144" s="225" t="s">
        <v>38</v>
      </c>
      <c r="D144" s="687">
        <v>43.1</v>
      </c>
      <c r="E144" s="218">
        <v>42.9</v>
      </c>
      <c r="F144" s="687">
        <v>42.9</v>
      </c>
      <c r="G144" s="212">
        <v>100</v>
      </c>
    </row>
    <row r="145" spans="1:7" s="674" customFormat="1" ht="36" customHeight="1">
      <c r="A145" s="257">
        <v>100</v>
      </c>
      <c r="B145" s="709" t="s">
        <v>241</v>
      </c>
      <c r="C145" s="422" t="s">
        <v>242</v>
      </c>
      <c r="D145" s="687">
        <v>69.7</v>
      </c>
      <c r="E145" s="689">
        <v>70</v>
      </c>
      <c r="F145" s="687">
        <v>85.3</v>
      </c>
      <c r="G145" s="212">
        <v>121.85714285714286</v>
      </c>
    </row>
    <row r="146" spans="1:7" s="674" customFormat="1" ht="30.75">
      <c r="A146" s="257"/>
      <c r="B146" s="283" t="s">
        <v>65</v>
      </c>
      <c r="C146" s="264"/>
      <c r="D146" s="689"/>
      <c r="E146" s="689"/>
      <c r="F146" s="689"/>
      <c r="G146" s="212"/>
    </row>
    <row r="147" spans="1:14" s="674" customFormat="1" ht="14.25">
      <c r="A147" s="257">
        <v>100</v>
      </c>
      <c r="B147" s="244" t="s">
        <v>63</v>
      </c>
      <c r="C147" s="222" t="s">
        <v>42</v>
      </c>
      <c r="D147" s="689">
        <v>70</v>
      </c>
      <c r="E147" s="689">
        <v>73</v>
      </c>
      <c r="F147" s="689">
        <v>87.5</v>
      </c>
      <c r="G147" s="212">
        <v>119.86301369863013</v>
      </c>
      <c r="N147" s="282"/>
    </row>
    <row r="148" spans="1:7" s="674" customFormat="1" ht="30.75">
      <c r="A148" s="257">
        <v>101</v>
      </c>
      <c r="B148" s="220" t="s">
        <v>116</v>
      </c>
      <c r="C148" s="288" t="s">
        <v>117</v>
      </c>
      <c r="D148" s="224">
        <v>1248</v>
      </c>
      <c r="E148" s="689">
        <v>1151</v>
      </c>
      <c r="F148" s="224">
        <v>1236</v>
      </c>
      <c r="G148" s="212">
        <v>107.38488271068636</v>
      </c>
    </row>
    <row r="149" spans="1:7" s="674" customFormat="1" ht="14.25">
      <c r="A149" s="257">
        <v>102</v>
      </c>
      <c r="B149" s="252" t="s">
        <v>9</v>
      </c>
      <c r="C149" s="222" t="s">
        <v>44</v>
      </c>
      <c r="D149" s="223">
        <v>81</v>
      </c>
      <c r="E149" s="225">
        <v>81</v>
      </c>
      <c r="F149" s="223">
        <v>83</v>
      </c>
      <c r="G149" s="212">
        <v>102.46913580246914</v>
      </c>
    </row>
    <row r="150" spans="1:7" s="674" customFormat="1" ht="14.25">
      <c r="A150" s="257">
        <v>103</v>
      </c>
      <c r="B150" s="252" t="s">
        <v>16</v>
      </c>
      <c r="C150" s="222" t="s">
        <v>40</v>
      </c>
      <c r="D150" s="223">
        <v>26050</v>
      </c>
      <c r="E150" s="689">
        <v>26250</v>
      </c>
      <c r="F150" s="223">
        <v>26602</v>
      </c>
      <c r="G150" s="212">
        <v>101.34095238095237</v>
      </c>
    </row>
    <row r="151" spans="1:7" s="674" customFormat="1" ht="15.75">
      <c r="A151" s="309"/>
      <c r="B151" s="283" t="s">
        <v>34</v>
      </c>
      <c r="C151" s="264"/>
      <c r="D151" s="689"/>
      <c r="E151" s="689"/>
      <c r="F151" s="689"/>
      <c r="G151" s="212"/>
    </row>
    <row r="152" spans="1:12" s="674" customFormat="1" ht="19.5" customHeight="1">
      <c r="A152" s="257">
        <v>104</v>
      </c>
      <c r="B152" s="244" t="s">
        <v>35</v>
      </c>
      <c r="C152" s="222" t="s">
        <v>50</v>
      </c>
      <c r="D152" s="689">
        <v>808.2</v>
      </c>
      <c r="E152" s="689">
        <v>810</v>
      </c>
      <c r="F152" s="689">
        <v>813</v>
      </c>
      <c r="G152" s="212">
        <v>100.37037037037038</v>
      </c>
      <c r="L152" s="677"/>
    </row>
    <row r="153" ht="14.25">
      <c r="D153" s="217"/>
    </row>
    <row r="154" ht="14.25">
      <c r="D154" s="217"/>
    </row>
  </sheetData>
  <sheetProtection/>
  <mergeCells count="4">
    <mergeCell ref="A1:G1"/>
    <mergeCell ref="C88:C89"/>
    <mergeCell ref="C97:C99"/>
    <mergeCell ref="C119:C12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5.5742187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1.57421875" style="311" customWidth="1"/>
    <col min="6" max="6" width="12.57421875" style="311" customWidth="1"/>
    <col min="7" max="7" width="9.421875" style="311" customWidth="1"/>
    <col min="8" max="11" width="9.140625" style="234" hidden="1" customWidth="1"/>
    <col min="12" max="12" width="9.140625" style="234" customWidth="1"/>
    <col min="13" max="13" width="15.57421875" style="234" customWidth="1"/>
    <col min="14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135</v>
      </c>
      <c r="B1" s="443"/>
      <c r="C1" s="443"/>
      <c r="D1" s="443"/>
      <c r="E1" s="443"/>
      <c r="F1" s="443"/>
      <c r="G1" s="443"/>
    </row>
    <row r="2" spans="1:7" s="239" customFormat="1" ht="36">
      <c r="A2" s="235" t="s">
        <v>135</v>
      </c>
      <c r="B2" s="236" t="s">
        <v>51</v>
      </c>
      <c r="C2" s="237" t="s">
        <v>36</v>
      </c>
      <c r="D2" s="238" t="s">
        <v>246</v>
      </c>
      <c r="E2" s="238" t="s">
        <v>247</v>
      </c>
      <c r="F2" s="238" t="s">
        <v>248</v>
      </c>
      <c r="G2" s="238" t="s">
        <v>38</v>
      </c>
    </row>
    <row r="3" spans="1:7" s="674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674" customFormat="1" ht="14.25">
      <c r="A4" s="240">
        <v>1</v>
      </c>
      <c r="B4" s="244" t="s">
        <v>1</v>
      </c>
      <c r="C4" s="222" t="s">
        <v>37</v>
      </c>
      <c r="D4" s="225">
        <v>22</v>
      </c>
      <c r="E4" s="225">
        <v>21.6</v>
      </c>
      <c r="F4" s="225">
        <v>21.6</v>
      </c>
      <c r="G4" s="673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674" customFormat="1" ht="14.25">
      <c r="A5" s="240">
        <f>A4+1</f>
        <v>2</v>
      </c>
      <c r="B5" s="244" t="s">
        <v>2</v>
      </c>
      <c r="C5" s="222" t="s">
        <v>37</v>
      </c>
      <c r="D5" s="689">
        <v>11.6</v>
      </c>
      <c r="E5" s="689">
        <v>11.6</v>
      </c>
      <c r="F5" s="689">
        <v>11.6</v>
      </c>
      <c r="G5" s="673">
        <f>F5/E5*100</f>
        <v>100</v>
      </c>
      <c r="H5" s="689">
        <v>17.57</v>
      </c>
      <c r="I5" s="689">
        <v>17.57</v>
      </c>
      <c r="J5" s="689">
        <v>17.57</v>
      </c>
      <c r="K5" s="689">
        <v>17.57</v>
      </c>
    </row>
    <row r="6" spans="1:7" s="674" customFormat="1" ht="14.25">
      <c r="A6" s="240">
        <f>A5+1</f>
        <v>3</v>
      </c>
      <c r="B6" s="244" t="s">
        <v>3</v>
      </c>
      <c r="C6" s="222" t="s">
        <v>37</v>
      </c>
      <c r="D6" s="689">
        <v>10.2</v>
      </c>
      <c r="E6" s="689">
        <v>10.2</v>
      </c>
      <c r="F6" s="689">
        <v>10.3</v>
      </c>
      <c r="G6" s="673">
        <f>F6/E6*100</f>
        <v>100.98039215686276</v>
      </c>
    </row>
    <row r="7" spans="1:12" s="674" customFormat="1" ht="14.25">
      <c r="A7" s="240">
        <f>A6+1</f>
        <v>4</v>
      </c>
      <c r="B7" s="244" t="s">
        <v>199</v>
      </c>
      <c r="C7" s="222" t="s">
        <v>50</v>
      </c>
      <c r="D7" s="689">
        <v>89</v>
      </c>
      <c r="E7" s="689">
        <v>41</v>
      </c>
      <c r="F7" s="689">
        <v>74</v>
      </c>
      <c r="G7" s="673">
        <f>F7/E7*100</f>
        <v>180.4878048780488</v>
      </c>
      <c r="L7" s="677"/>
    </row>
    <row r="8" spans="1:12" s="674" customFormat="1" ht="14.25">
      <c r="A8" s="240">
        <f>A7+1</f>
        <v>5</v>
      </c>
      <c r="B8" s="249" t="s">
        <v>52</v>
      </c>
      <c r="C8" s="222" t="s">
        <v>38</v>
      </c>
      <c r="D8" s="689">
        <v>2</v>
      </c>
      <c r="E8" s="689">
        <v>0.7</v>
      </c>
      <c r="F8" s="689">
        <v>0.4</v>
      </c>
      <c r="G8" s="673">
        <f>F8/E8*100</f>
        <v>57.14285714285715</v>
      </c>
      <c r="L8" s="677"/>
    </row>
    <row r="9" spans="1:12" s="674" customFormat="1" ht="15.75">
      <c r="A9" s="240"/>
      <c r="B9" s="241" t="s">
        <v>67</v>
      </c>
      <c r="C9" s="222"/>
      <c r="D9" s="689"/>
      <c r="E9" s="689"/>
      <c r="F9" s="689"/>
      <c r="G9" s="673"/>
      <c r="L9" s="677"/>
    </row>
    <row r="10" spans="1:7" s="674" customFormat="1" ht="14.25">
      <c r="A10" s="240">
        <f>A8+1</f>
        <v>6</v>
      </c>
      <c r="B10" s="244" t="s">
        <v>4</v>
      </c>
      <c r="C10" s="222" t="s">
        <v>39</v>
      </c>
      <c r="D10" s="689">
        <v>384.9</v>
      </c>
      <c r="E10" s="224">
        <v>650</v>
      </c>
      <c r="F10" s="689">
        <v>708.2</v>
      </c>
      <c r="G10" s="673">
        <f>F10/E10*100</f>
        <v>108.95384615384616</v>
      </c>
    </row>
    <row r="11" spans="1:7" s="250" customFormat="1" ht="14.25">
      <c r="A11" s="240"/>
      <c r="B11" s="244" t="s">
        <v>54</v>
      </c>
      <c r="C11" s="222" t="s">
        <v>39</v>
      </c>
      <c r="D11" s="689">
        <v>310.7</v>
      </c>
      <c r="E11" s="224">
        <v>400</v>
      </c>
      <c r="F11" s="689">
        <v>434.3</v>
      </c>
      <c r="G11" s="673">
        <f>F11/E11*100</f>
        <v>108.575</v>
      </c>
    </row>
    <row r="12" spans="1:7" s="674" customFormat="1" ht="14.25">
      <c r="A12" s="240">
        <f>A10+1</f>
        <v>7</v>
      </c>
      <c r="B12" s="251" t="s">
        <v>5</v>
      </c>
      <c r="C12" s="222" t="s">
        <v>40</v>
      </c>
      <c r="D12" s="689">
        <v>37990</v>
      </c>
      <c r="E12" s="689">
        <v>44000</v>
      </c>
      <c r="F12" s="689">
        <v>44560</v>
      </c>
      <c r="G12" s="673">
        <f>F12/E12*100</f>
        <v>101.27272727272727</v>
      </c>
    </row>
    <row r="13" spans="1:7" s="674" customFormat="1" ht="42.75">
      <c r="A13" s="240">
        <v>8</v>
      </c>
      <c r="B13" s="252" t="s">
        <v>122</v>
      </c>
      <c r="C13" s="222" t="s">
        <v>42</v>
      </c>
      <c r="D13" s="689">
        <v>126.3</v>
      </c>
      <c r="E13" s="682">
        <v>152</v>
      </c>
      <c r="F13" s="689">
        <v>159.9</v>
      </c>
      <c r="G13" s="672">
        <f>F13/E13*100</f>
        <v>105.19736842105263</v>
      </c>
    </row>
    <row r="14" spans="1:7" s="674" customFormat="1" ht="42.75">
      <c r="A14" s="240">
        <f>A13+1</f>
        <v>9</v>
      </c>
      <c r="B14" s="244" t="s">
        <v>74</v>
      </c>
      <c r="C14" s="222" t="s">
        <v>40</v>
      </c>
      <c r="D14" s="689">
        <v>2231</v>
      </c>
      <c r="E14" s="689">
        <v>2062</v>
      </c>
      <c r="F14" s="689">
        <v>2037</v>
      </c>
      <c r="G14" s="672">
        <f>F14/E14*100</f>
        <v>98.78758486905916</v>
      </c>
    </row>
    <row r="15" spans="1:7" s="674" customFormat="1" ht="15" customHeight="1">
      <c r="A15" s="240"/>
      <c r="B15" s="254" t="s">
        <v>68</v>
      </c>
      <c r="C15" s="222"/>
      <c r="D15" s="689"/>
      <c r="E15" s="689"/>
      <c r="F15" s="689"/>
      <c r="G15" s="673"/>
    </row>
    <row r="16" spans="1:15" s="674" customFormat="1" ht="14.25">
      <c r="A16" s="240">
        <f>A14+1</f>
        <v>10</v>
      </c>
      <c r="B16" s="244" t="s">
        <v>11</v>
      </c>
      <c r="C16" s="222" t="s">
        <v>42</v>
      </c>
      <c r="D16" s="689">
        <v>5643.599999999999</v>
      </c>
      <c r="E16" s="689">
        <v>7035.219999999999</v>
      </c>
      <c r="F16" s="689">
        <f>F21+F26+F31+F36+F41</f>
        <v>8098</v>
      </c>
      <c r="G16" s="673">
        <f>F16/E16*100</f>
        <v>115.10656383169255</v>
      </c>
      <c r="L16" s="677"/>
      <c r="N16" s="676"/>
      <c r="O16" s="256"/>
    </row>
    <row r="17" spans="1:14" s="674" customFormat="1" ht="14.25">
      <c r="A17" s="257">
        <f>A16+1</f>
        <v>11</v>
      </c>
      <c r="B17" s="244" t="s">
        <v>60</v>
      </c>
      <c r="C17" s="222" t="s">
        <v>39</v>
      </c>
      <c r="D17" s="689">
        <v>187.20000000000002</v>
      </c>
      <c r="E17" s="689">
        <v>20.8</v>
      </c>
      <c r="F17" s="689">
        <f>F22+F27+F32+F37+F42</f>
        <v>21.900000000000002</v>
      </c>
      <c r="G17" s="673">
        <f>F17/E17*100</f>
        <v>105.28846153846155</v>
      </c>
      <c r="L17" s="677"/>
      <c r="N17" s="676"/>
    </row>
    <row r="18" spans="1:12" s="674" customFormat="1" ht="28.5">
      <c r="A18" s="257">
        <f>A17+1</f>
        <v>12</v>
      </c>
      <c r="B18" s="244" t="s">
        <v>8</v>
      </c>
      <c r="C18" s="222" t="s">
        <v>43</v>
      </c>
      <c r="D18" s="692">
        <v>4819</v>
      </c>
      <c r="E18" s="692">
        <v>6523</v>
      </c>
      <c r="F18" s="692">
        <v>6640</v>
      </c>
      <c r="G18" s="672">
        <f>F18/E18*100</f>
        <v>101.79365322704277</v>
      </c>
      <c r="L18" s="677"/>
    </row>
    <row r="19" spans="1:7" s="674" customFormat="1" ht="14.25">
      <c r="A19" s="257">
        <v>13</v>
      </c>
      <c r="B19" s="252" t="s">
        <v>75</v>
      </c>
      <c r="C19" s="222" t="s">
        <v>40</v>
      </c>
      <c r="D19" s="691">
        <v>52300</v>
      </c>
      <c r="E19" s="691">
        <v>58682</v>
      </c>
      <c r="F19" s="691">
        <v>62050</v>
      </c>
      <c r="G19" s="673">
        <f>F19/E19*100</f>
        <v>105.73940901809755</v>
      </c>
    </row>
    <row r="20" spans="1:7" s="674" customFormat="1" ht="14.25">
      <c r="A20" s="257"/>
      <c r="B20" s="260" t="s">
        <v>10</v>
      </c>
      <c r="C20" s="222"/>
      <c r="D20" s="689"/>
      <c r="E20" s="689"/>
      <c r="F20" s="689"/>
      <c r="G20" s="673" t="s">
        <v>135</v>
      </c>
    </row>
    <row r="21" spans="1:14" s="674" customFormat="1" ht="14.25">
      <c r="A21" s="257">
        <f>A19+1</f>
        <v>14</v>
      </c>
      <c r="B21" s="244" t="s">
        <v>11</v>
      </c>
      <c r="C21" s="222" t="s">
        <v>42</v>
      </c>
      <c r="D21" s="689">
        <v>4678.4</v>
      </c>
      <c r="E21" s="689">
        <v>6081.9</v>
      </c>
      <c r="F21" s="689">
        <v>7113.3</v>
      </c>
      <c r="G21" s="673">
        <f>F21/E21*100</f>
        <v>116.9585162531446</v>
      </c>
      <c r="L21" s="580"/>
      <c r="N21" s="676"/>
    </row>
    <row r="22" spans="1:12" s="674" customFormat="1" ht="14.25">
      <c r="A22" s="257">
        <f>A21+1</f>
        <v>15</v>
      </c>
      <c r="B22" s="244" t="s">
        <v>60</v>
      </c>
      <c r="C22" s="222" t="s">
        <v>42</v>
      </c>
      <c r="D22" s="689">
        <v>171.3</v>
      </c>
      <c r="E22" s="689">
        <v>12</v>
      </c>
      <c r="F22" s="689">
        <v>12.9</v>
      </c>
      <c r="G22" s="673">
        <f aca="true" t="shared" si="0" ref="G22:G31">F22/E22*100</f>
        <v>107.5</v>
      </c>
      <c r="L22" s="677"/>
    </row>
    <row r="23" spans="1:12" s="674" customFormat="1" ht="28.5">
      <c r="A23" s="257">
        <f>A22+1</f>
        <v>16</v>
      </c>
      <c r="B23" s="244" t="s">
        <v>8</v>
      </c>
      <c r="C23" s="222" t="s">
        <v>43</v>
      </c>
      <c r="D23" s="689">
        <v>7720</v>
      </c>
      <c r="E23" s="692">
        <v>12115</v>
      </c>
      <c r="F23" s="689">
        <v>14200</v>
      </c>
      <c r="G23" s="672">
        <f t="shared" si="0"/>
        <v>117.21007016095749</v>
      </c>
      <c r="H23" s="262"/>
      <c r="L23" s="677"/>
    </row>
    <row r="24" spans="1:12" s="674" customFormat="1" ht="14.25">
      <c r="A24" s="257">
        <v>17</v>
      </c>
      <c r="B24" s="252" t="s">
        <v>75</v>
      </c>
      <c r="C24" s="222" t="s">
        <v>40</v>
      </c>
      <c r="D24" s="689">
        <v>69500</v>
      </c>
      <c r="E24" s="689">
        <v>75166</v>
      </c>
      <c r="F24" s="689">
        <v>84600</v>
      </c>
      <c r="G24" s="672">
        <f t="shared" si="0"/>
        <v>112.55088736928931</v>
      </c>
      <c r="L24" s="677"/>
    </row>
    <row r="25" spans="1:7" s="674" customFormat="1" ht="28.5">
      <c r="A25" s="257"/>
      <c r="B25" s="550" t="s">
        <v>220</v>
      </c>
      <c r="C25" s="264"/>
      <c r="D25" s="689"/>
      <c r="E25" s="689"/>
      <c r="F25" s="689"/>
      <c r="G25" s="672"/>
    </row>
    <row r="26" spans="1:13" s="674" customFormat="1" ht="14.25">
      <c r="A26" s="257">
        <v>18</v>
      </c>
      <c r="B26" s="244" t="s">
        <v>11</v>
      </c>
      <c r="C26" s="222" t="s">
        <v>42</v>
      </c>
      <c r="D26" s="689">
        <v>230</v>
      </c>
      <c r="E26" s="689">
        <v>235</v>
      </c>
      <c r="F26" s="689">
        <v>236</v>
      </c>
      <c r="G26" s="672">
        <f t="shared" si="0"/>
        <v>100.42553191489361</v>
      </c>
      <c r="M26" s="675"/>
    </row>
    <row r="27" spans="1:7" s="674" customFormat="1" ht="14.25">
      <c r="A27" s="257">
        <v>19</v>
      </c>
      <c r="B27" s="244" t="s">
        <v>60</v>
      </c>
      <c r="C27" s="222" t="s">
        <v>42</v>
      </c>
      <c r="D27" s="689">
        <v>0</v>
      </c>
      <c r="E27" s="689">
        <v>0</v>
      </c>
      <c r="F27" s="689">
        <v>0</v>
      </c>
      <c r="G27" s="672">
        <v>0</v>
      </c>
    </row>
    <row r="28" spans="1:7" s="674" customFormat="1" ht="28.5">
      <c r="A28" s="257">
        <v>20</v>
      </c>
      <c r="B28" s="244" t="s">
        <v>8</v>
      </c>
      <c r="C28" s="222" t="s">
        <v>42</v>
      </c>
      <c r="D28" s="269">
        <v>38.3</v>
      </c>
      <c r="E28" s="212">
        <v>33.6</v>
      </c>
      <c r="F28" s="269">
        <v>33.7</v>
      </c>
      <c r="G28" s="672">
        <v>100</v>
      </c>
    </row>
    <row r="29" spans="1:7" s="674" customFormat="1" ht="14.25">
      <c r="A29" s="257">
        <v>21</v>
      </c>
      <c r="B29" s="252" t="s">
        <v>75</v>
      </c>
      <c r="C29" s="222" t="s">
        <v>40</v>
      </c>
      <c r="D29" s="272">
        <v>20000</v>
      </c>
      <c r="E29" s="689">
        <v>22919</v>
      </c>
      <c r="F29" s="272">
        <v>22920</v>
      </c>
      <c r="G29" s="673">
        <f t="shared" si="0"/>
        <v>100.00436319211134</v>
      </c>
    </row>
    <row r="30" spans="1:7" s="674" customFormat="1" ht="14.25">
      <c r="A30" s="257"/>
      <c r="B30" s="263" t="s">
        <v>226</v>
      </c>
      <c r="C30" s="264"/>
      <c r="D30" s="689"/>
      <c r="E30" s="689"/>
      <c r="F30" s="689"/>
      <c r="G30" s="673"/>
    </row>
    <row r="31" spans="1:12" s="674" customFormat="1" ht="14.25">
      <c r="A31" s="257">
        <v>22</v>
      </c>
      <c r="B31" s="266" t="s">
        <v>11</v>
      </c>
      <c r="C31" s="222" t="s">
        <v>43</v>
      </c>
      <c r="D31" s="689">
        <v>2.8</v>
      </c>
      <c r="E31" s="689">
        <v>2.7</v>
      </c>
      <c r="F31" s="689">
        <v>3</v>
      </c>
      <c r="G31" s="673">
        <f t="shared" si="0"/>
        <v>111.1111111111111</v>
      </c>
      <c r="L31" s="114"/>
    </row>
    <row r="32" spans="1:12" s="674" customFormat="1" ht="14.25">
      <c r="A32" s="257">
        <v>23</v>
      </c>
      <c r="B32" s="266" t="s">
        <v>60</v>
      </c>
      <c r="C32" s="222" t="s">
        <v>42</v>
      </c>
      <c r="D32" s="689">
        <v>0</v>
      </c>
      <c r="E32" s="225">
        <v>0</v>
      </c>
      <c r="F32" s="689">
        <v>0</v>
      </c>
      <c r="G32" s="673">
        <v>100</v>
      </c>
      <c r="L32" s="677"/>
    </row>
    <row r="33" spans="1:12" s="674" customFormat="1" ht="28.5">
      <c r="A33" s="257">
        <v>24</v>
      </c>
      <c r="B33" s="266" t="s">
        <v>8</v>
      </c>
      <c r="C33" s="222" t="s">
        <v>43</v>
      </c>
      <c r="D33" s="212">
        <v>350</v>
      </c>
      <c r="E33" s="268">
        <v>386</v>
      </c>
      <c r="F33" s="212">
        <v>429</v>
      </c>
      <c r="G33" s="672">
        <f>F33/E33*100</f>
        <v>111.13989637305698</v>
      </c>
      <c r="L33" s="677"/>
    </row>
    <row r="34" spans="1:7" s="674" customFormat="1" ht="14.25">
      <c r="A34" s="257">
        <v>25</v>
      </c>
      <c r="B34" s="270" t="s">
        <v>75</v>
      </c>
      <c r="C34" s="222" t="s">
        <v>40</v>
      </c>
      <c r="D34" s="223">
        <v>25638</v>
      </c>
      <c r="E34" s="225">
        <v>28812</v>
      </c>
      <c r="F34" s="223">
        <v>29633</v>
      </c>
      <c r="G34" s="672">
        <f>F34/E34*100</f>
        <v>102.8495071497987</v>
      </c>
    </row>
    <row r="35" spans="1:7" s="674" customFormat="1" ht="28.5">
      <c r="A35" s="257"/>
      <c r="B35" s="273" t="s">
        <v>61</v>
      </c>
      <c r="C35" s="264"/>
      <c r="D35" s="689"/>
      <c r="E35" s="689"/>
      <c r="F35" s="689"/>
      <c r="G35" s="672"/>
    </row>
    <row r="36" spans="1:12" s="674" customFormat="1" ht="14.25">
      <c r="A36" s="257">
        <v>26</v>
      </c>
      <c r="B36" s="244" t="s">
        <v>11</v>
      </c>
      <c r="C36" s="222" t="s">
        <v>42</v>
      </c>
      <c r="D36" s="689">
        <v>515.9</v>
      </c>
      <c r="E36" s="689">
        <v>490</v>
      </c>
      <c r="F36" s="689">
        <v>492</v>
      </c>
      <c r="G36" s="672">
        <f aca="true" t="shared" si="1" ref="G36:G68">F36/E36*100</f>
        <v>100.40816326530613</v>
      </c>
      <c r="L36" s="256"/>
    </row>
    <row r="37" spans="1:7" s="674" customFormat="1" ht="14.25">
      <c r="A37" s="257">
        <v>27</v>
      </c>
      <c r="B37" s="244" t="s">
        <v>60</v>
      </c>
      <c r="C37" s="222" t="s">
        <v>42</v>
      </c>
      <c r="D37" s="689">
        <v>14.8</v>
      </c>
      <c r="E37" s="689">
        <v>2</v>
      </c>
      <c r="F37" s="689">
        <v>2.2</v>
      </c>
      <c r="G37" s="672">
        <f t="shared" si="1"/>
        <v>110.00000000000001</v>
      </c>
    </row>
    <row r="38" spans="1:7" s="674" customFormat="1" ht="28.5">
      <c r="A38" s="257">
        <v>28</v>
      </c>
      <c r="B38" s="244" t="s">
        <v>8</v>
      </c>
      <c r="C38" s="222" t="s">
        <v>43</v>
      </c>
      <c r="D38" s="692">
        <v>1240</v>
      </c>
      <c r="E38" s="342">
        <v>1177.8846153846155</v>
      </c>
      <c r="F38" s="692">
        <v>1180</v>
      </c>
      <c r="G38" s="672">
        <f t="shared" si="1"/>
        <v>100.17959183673469</v>
      </c>
    </row>
    <row r="39" spans="1:7" s="674" customFormat="1" ht="14.25">
      <c r="A39" s="257">
        <v>29</v>
      </c>
      <c r="B39" s="252" t="s">
        <v>75</v>
      </c>
      <c r="C39" s="222" t="s">
        <v>40</v>
      </c>
      <c r="D39" s="223">
        <v>21140</v>
      </c>
      <c r="E39" s="223">
        <v>28500</v>
      </c>
      <c r="F39" s="223">
        <v>30750</v>
      </c>
      <c r="G39" s="672">
        <f t="shared" si="1"/>
        <v>107.89473684210526</v>
      </c>
    </row>
    <row r="40" spans="1:7" s="674" customFormat="1" ht="28.5">
      <c r="A40" s="257"/>
      <c r="B40" s="260" t="s">
        <v>78</v>
      </c>
      <c r="C40" s="264"/>
      <c r="D40" s="689"/>
      <c r="E40" s="689"/>
      <c r="F40" s="689"/>
      <c r="G40" s="672"/>
    </row>
    <row r="41" spans="1:13" s="674" customFormat="1" ht="14.25">
      <c r="A41" s="257">
        <f>A39+1</f>
        <v>30</v>
      </c>
      <c r="B41" s="244" t="s">
        <v>11</v>
      </c>
      <c r="C41" s="222" t="s">
        <v>42</v>
      </c>
      <c r="D41" s="689">
        <v>216.5</v>
      </c>
      <c r="E41" s="689">
        <v>227.4</v>
      </c>
      <c r="F41" s="689">
        <v>253.7</v>
      </c>
      <c r="G41" s="672">
        <f t="shared" si="1"/>
        <v>111.56552330694811</v>
      </c>
      <c r="M41" s="675"/>
    </row>
    <row r="42" spans="1:7" s="674" customFormat="1" ht="14.25">
      <c r="A42" s="257">
        <f>A41+1</f>
        <v>31</v>
      </c>
      <c r="B42" s="244" t="s">
        <v>60</v>
      </c>
      <c r="C42" s="222" t="s">
        <v>42</v>
      </c>
      <c r="D42" s="689">
        <v>1.1</v>
      </c>
      <c r="E42" s="224">
        <v>6.8</v>
      </c>
      <c r="F42" s="689">
        <v>6.8</v>
      </c>
      <c r="G42" s="672">
        <f t="shared" si="1"/>
        <v>100</v>
      </c>
    </row>
    <row r="43" spans="1:7" s="674" customFormat="1" ht="28.5">
      <c r="A43" s="257">
        <f>A42+1</f>
        <v>32</v>
      </c>
      <c r="B43" s="244" t="s">
        <v>8</v>
      </c>
      <c r="C43" s="222" t="s">
        <v>43</v>
      </c>
      <c r="D43" s="413">
        <v>1400</v>
      </c>
      <c r="E43" s="692">
        <v>1467</v>
      </c>
      <c r="F43" s="413">
        <v>1638</v>
      </c>
      <c r="G43" s="672">
        <f t="shared" si="1"/>
        <v>111.65644171779141</v>
      </c>
    </row>
    <row r="44" spans="1:7" s="674" customFormat="1" ht="14.25">
      <c r="A44" s="257">
        <v>33</v>
      </c>
      <c r="B44" s="252" t="s">
        <v>75</v>
      </c>
      <c r="C44" s="222" t="s">
        <v>40</v>
      </c>
      <c r="D44" s="413">
        <v>27000</v>
      </c>
      <c r="E44" s="223">
        <v>28000</v>
      </c>
      <c r="F44" s="413">
        <v>30720</v>
      </c>
      <c r="G44" s="672">
        <f t="shared" si="1"/>
        <v>109.71428571428572</v>
      </c>
    </row>
    <row r="45" spans="1:7" s="674" customFormat="1" ht="15.75">
      <c r="A45" s="257"/>
      <c r="B45" s="276" t="s">
        <v>12</v>
      </c>
      <c r="C45" s="264"/>
      <c r="D45" s="689"/>
      <c r="E45" s="224"/>
      <c r="F45" s="689"/>
      <c r="G45" s="672"/>
    </row>
    <row r="46" spans="1:7" s="674" customFormat="1" ht="14.25">
      <c r="A46" s="257">
        <v>34</v>
      </c>
      <c r="B46" s="252" t="s">
        <v>136</v>
      </c>
      <c r="C46" s="222" t="s">
        <v>42</v>
      </c>
      <c r="D46" s="689">
        <v>1171</v>
      </c>
      <c r="E46" s="224">
        <v>935</v>
      </c>
      <c r="F46" s="689">
        <v>957.9</v>
      </c>
      <c r="G46" s="672">
        <f t="shared" si="1"/>
        <v>102.44919786096256</v>
      </c>
    </row>
    <row r="47" spans="1:7" s="674" customFormat="1" ht="14.25">
      <c r="A47" s="257">
        <v>35</v>
      </c>
      <c r="B47" s="244" t="s">
        <v>60</v>
      </c>
      <c r="C47" s="222" t="s">
        <v>42</v>
      </c>
      <c r="D47" s="689">
        <v>77.2</v>
      </c>
      <c r="E47" s="224">
        <v>90</v>
      </c>
      <c r="F47" s="689">
        <v>146.8</v>
      </c>
      <c r="G47" s="672">
        <f t="shared" si="1"/>
        <v>163.11111111111111</v>
      </c>
    </row>
    <row r="48" spans="1:12" s="674" customFormat="1" ht="28.5">
      <c r="A48" s="257">
        <f>A47+1</f>
        <v>36</v>
      </c>
      <c r="B48" s="252" t="s">
        <v>8</v>
      </c>
      <c r="C48" s="222" t="s">
        <v>43</v>
      </c>
      <c r="D48" s="212">
        <v>325.2</v>
      </c>
      <c r="E48" s="552">
        <v>0.26</v>
      </c>
      <c r="F48" s="212">
        <v>0.27</v>
      </c>
      <c r="G48" s="672">
        <f t="shared" si="1"/>
        <v>103.84615384615385</v>
      </c>
      <c r="L48" s="677"/>
    </row>
    <row r="49" spans="1:12" s="674" customFormat="1" ht="14.25">
      <c r="A49" s="257">
        <v>37</v>
      </c>
      <c r="B49" s="244" t="s">
        <v>9</v>
      </c>
      <c r="C49" s="222" t="s">
        <v>44</v>
      </c>
      <c r="D49" s="212">
        <v>3600</v>
      </c>
      <c r="E49" s="413">
        <v>3600</v>
      </c>
      <c r="F49" s="212">
        <v>3600</v>
      </c>
      <c r="G49" s="672">
        <f t="shared" si="1"/>
        <v>100</v>
      </c>
      <c r="L49" s="677"/>
    </row>
    <row r="50" spans="1:12" s="674" customFormat="1" ht="14.25">
      <c r="A50" s="257">
        <v>38</v>
      </c>
      <c r="B50" s="252" t="s">
        <v>13</v>
      </c>
      <c r="C50" s="222" t="s">
        <v>40</v>
      </c>
      <c r="D50" s="212">
        <v>19188</v>
      </c>
      <c r="E50" s="689">
        <v>22920</v>
      </c>
      <c r="F50" s="212">
        <v>22920</v>
      </c>
      <c r="G50" s="672">
        <f t="shared" si="1"/>
        <v>100</v>
      </c>
      <c r="L50" s="677"/>
    </row>
    <row r="51" spans="1:12" s="674" customFormat="1" ht="15.75">
      <c r="A51" s="279"/>
      <c r="B51" s="280" t="s">
        <v>18</v>
      </c>
      <c r="C51" s="264"/>
      <c r="D51" s="689"/>
      <c r="E51" s="224"/>
      <c r="F51" s="689"/>
      <c r="G51" s="672"/>
      <c r="L51" s="677"/>
    </row>
    <row r="52" spans="1:12" s="674" customFormat="1" ht="14.25">
      <c r="A52" s="279">
        <f>A50+1</f>
        <v>39</v>
      </c>
      <c r="B52" s="244" t="s">
        <v>19</v>
      </c>
      <c r="C52" s="222" t="s">
        <v>44</v>
      </c>
      <c r="D52" s="216">
        <v>1710</v>
      </c>
      <c r="E52" s="224">
        <v>1600</v>
      </c>
      <c r="F52" s="216">
        <v>1730</v>
      </c>
      <c r="G52" s="672">
        <f t="shared" si="1"/>
        <v>108.125</v>
      </c>
      <c r="L52" s="677"/>
    </row>
    <row r="53" spans="1:12" s="674" customFormat="1" ht="14.25">
      <c r="A53" s="279">
        <f>A52+1</f>
        <v>40</v>
      </c>
      <c r="B53" s="244" t="s">
        <v>20</v>
      </c>
      <c r="C53" s="222" t="s">
        <v>39</v>
      </c>
      <c r="D53" s="689">
        <v>3.1</v>
      </c>
      <c r="E53" s="224">
        <v>2.7</v>
      </c>
      <c r="F53" s="689">
        <v>3.6</v>
      </c>
      <c r="G53" s="672">
        <f t="shared" si="1"/>
        <v>133.33333333333331</v>
      </c>
      <c r="L53" s="677"/>
    </row>
    <row r="54" spans="1:12" s="674" customFormat="1" ht="14.25">
      <c r="A54" s="279">
        <f>A53+1</f>
        <v>41</v>
      </c>
      <c r="B54" s="244" t="s">
        <v>60</v>
      </c>
      <c r="C54" s="222" t="s">
        <v>39</v>
      </c>
      <c r="D54" s="689">
        <v>1.1</v>
      </c>
      <c r="E54" s="224">
        <v>0.4</v>
      </c>
      <c r="F54" s="689">
        <v>1.54</v>
      </c>
      <c r="G54" s="672">
        <f t="shared" si="1"/>
        <v>385</v>
      </c>
      <c r="L54" s="677"/>
    </row>
    <row r="55" spans="1:7" s="674" customFormat="1" ht="14.25">
      <c r="A55" s="279">
        <v>42</v>
      </c>
      <c r="B55" s="244" t="s">
        <v>9</v>
      </c>
      <c r="C55" s="222" t="s">
        <v>44</v>
      </c>
      <c r="D55" s="689">
        <v>21</v>
      </c>
      <c r="E55" s="212">
        <v>21</v>
      </c>
      <c r="F55" s="689">
        <v>21</v>
      </c>
      <c r="G55" s="672">
        <f t="shared" si="1"/>
        <v>100</v>
      </c>
    </row>
    <row r="56" spans="1:12" s="674" customFormat="1" ht="14.25">
      <c r="A56" s="279">
        <v>43</v>
      </c>
      <c r="B56" s="252" t="s">
        <v>75</v>
      </c>
      <c r="C56" s="222" t="s">
        <v>40</v>
      </c>
      <c r="D56" s="689">
        <v>19188</v>
      </c>
      <c r="E56" s="689">
        <v>22919</v>
      </c>
      <c r="F56" s="689">
        <v>22919</v>
      </c>
      <c r="G56" s="672">
        <f t="shared" si="1"/>
        <v>100</v>
      </c>
      <c r="L56" s="282"/>
    </row>
    <row r="57" spans="1:7" s="674" customFormat="1" ht="30.75">
      <c r="A57" s="240"/>
      <c r="B57" s="276" t="s">
        <v>21</v>
      </c>
      <c r="C57" s="222"/>
      <c r="D57" s="689"/>
      <c r="E57" s="216"/>
      <c r="F57" s="689"/>
      <c r="G57" s="672"/>
    </row>
    <row r="58" spans="1:7" s="674" customFormat="1" ht="14.25">
      <c r="A58" s="240">
        <v>44</v>
      </c>
      <c r="B58" s="244" t="s">
        <v>22</v>
      </c>
      <c r="C58" s="222" t="s">
        <v>42</v>
      </c>
      <c r="D58" s="689">
        <v>1874.9</v>
      </c>
      <c r="E58" s="689">
        <v>1996.8</v>
      </c>
      <c r="F58" s="689">
        <v>2100.6</v>
      </c>
      <c r="G58" s="672">
        <f t="shared" si="1"/>
        <v>105.1983173076923</v>
      </c>
    </row>
    <row r="59" spans="1:12" s="674" customFormat="1" ht="14.25">
      <c r="A59" s="279">
        <f>A58+1</f>
        <v>45</v>
      </c>
      <c r="B59" s="244" t="s">
        <v>23</v>
      </c>
      <c r="C59" s="222" t="s">
        <v>42</v>
      </c>
      <c r="D59" s="689">
        <v>385.7</v>
      </c>
      <c r="E59" s="689">
        <v>408.1</v>
      </c>
      <c r="F59" s="689">
        <v>410.4</v>
      </c>
      <c r="G59" s="672">
        <f>F59/E59*100</f>
        <v>100.56358735604019</v>
      </c>
      <c r="L59" s="113"/>
    </row>
    <row r="60" spans="1:7" s="674" customFormat="1" ht="14.25">
      <c r="A60" s="279">
        <f>A59+1</f>
        <v>46</v>
      </c>
      <c r="B60" s="244" t="s">
        <v>24</v>
      </c>
      <c r="C60" s="222" t="s">
        <v>42</v>
      </c>
      <c r="D60" s="218">
        <v>53.1</v>
      </c>
      <c r="E60" s="689">
        <v>56.6</v>
      </c>
      <c r="F60" s="218">
        <v>70.9</v>
      </c>
      <c r="G60" s="672">
        <f>F60/E60*100</f>
        <v>125.26501766784452</v>
      </c>
    </row>
    <row r="61" spans="1:7" s="674" customFormat="1" ht="14.25">
      <c r="A61" s="279">
        <f>A60+1</f>
        <v>47</v>
      </c>
      <c r="B61" s="244" t="s">
        <v>9</v>
      </c>
      <c r="C61" s="222" t="s">
        <v>44</v>
      </c>
      <c r="D61" s="672">
        <v>1170</v>
      </c>
      <c r="E61" s="218">
        <v>1170</v>
      </c>
      <c r="F61" s="672">
        <v>1170</v>
      </c>
      <c r="G61" s="672">
        <f t="shared" si="1"/>
        <v>100</v>
      </c>
    </row>
    <row r="62" spans="1:7" s="674" customFormat="1" ht="14.25">
      <c r="A62" s="279">
        <f>A61+1</f>
        <v>48</v>
      </c>
      <c r="B62" s="244" t="s">
        <v>16</v>
      </c>
      <c r="C62" s="222" t="s">
        <v>40</v>
      </c>
      <c r="D62" s="218">
        <v>19188</v>
      </c>
      <c r="E62" s="218">
        <v>22920</v>
      </c>
      <c r="F62" s="218">
        <v>22920</v>
      </c>
      <c r="G62" s="672">
        <f t="shared" si="1"/>
        <v>100</v>
      </c>
    </row>
    <row r="63" spans="1:7" s="674" customFormat="1" ht="15.75">
      <c r="A63" s="279"/>
      <c r="B63" s="283" t="s">
        <v>25</v>
      </c>
      <c r="C63" s="264"/>
      <c r="D63" s="689"/>
      <c r="E63" s="689"/>
      <c r="F63" s="689"/>
      <c r="G63" s="672"/>
    </row>
    <row r="64" spans="1:7" s="674" customFormat="1" ht="57">
      <c r="A64" s="279">
        <f>A62+1</f>
        <v>49</v>
      </c>
      <c r="B64" s="252" t="s">
        <v>86</v>
      </c>
      <c r="C64" s="222" t="s">
        <v>42</v>
      </c>
      <c r="D64" s="689">
        <v>2482.3</v>
      </c>
      <c r="E64" s="689">
        <v>2626.3</v>
      </c>
      <c r="F64" s="689">
        <v>2970.4</v>
      </c>
      <c r="G64" s="672">
        <f t="shared" si="1"/>
        <v>113.10208277805276</v>
      </c>
    </row>
    <row r="65" spans="1:15" s="674" customFormat="1" ht="14.25">
      <c r="A65" s="279">
        <f>A64+1</f>
        <v>50</v>
      </c>
      <c r="B65" s="252" t="s">
        <v>26</v>
      </c>
      <c r="C65" s="222" t="s">
        <v>50</v>
      </c>
      <c r="D65" s="689">
        <v>57</v>
      </c>
      <c r="E65" s="218">
        <v>60</v>
      </c>
      <c r="F65" s="689">
        <v>62</v>
      </c>
      <c r="G65" s="672">
        <f t="shared" si="1"/>
        <v>103.33333333333334</v>
      </c>
      <c r="L65" s="217"/>
      <c r="M65" s="217"/>
      <c r="N65" s="217"/>
      <c r="O65" s="285"/>
    </row>
    <row r="66" spans="1:15" s="674" customFormat="1" ht="85.5">
      <c r="A66" s="279">
        <v>51</v>
      </c>
      <c r="B66" s="252" t="s">
        <v>89</v>
      </c>
      <c r="C66" s="222" t="s">
        <v>38</v>
      </c>
      <c r="D66" s="216">
        <v>15</v>
      </c>
      <c r="E66" s="689">
        <v>15</v>
      </c>
      <c r="F66" s="216">
        <v>15</v>
      </c>
      <c r="G66" s="672">
        <f t="shared" si="1"/>
        <v>100</v>
      </c>
      <c r="L66" s="217"/>
      <c r="M66" s="217"/>
      <c r="N66" s="217"/>
      <c r="O66" s="285"/>
    </row>
    <row r="67" spans="1:15" s="674" customFormat="1" ht="28.5">
      <c r="A67" s="279">
        <v>52</v>
      </c>
      <c r="B67" s="252" t="s">
        <v>58</v>
      </c>
      <c r="C67" s="222" t="s">
        <v>44</v>
      </c>
      <c r="D67" s="216">
        <v>452</v>
      </c>
      <c r="E67" s="218">
        <v>452</v>
      </c>
      <c r="F67" s="216">
        <v>452</v>
      </c>
      <c r="G67" s="672">
        <f t="shared" si="1"/>
        <v>100</v>
      </c>
      <c r="L67" s="217"/>
      <c r="M67" s="217"/>
      <c r="N67" s="217"/>
      <c r="O67" s="285"/>
    </row>
    <row r="68" spans="1:15" s="674" customFormat="1" ht="14.25">
      <c r="A68" s="279">
        <v>53</v>
      </c>
      <c r="B68" s="252" t="s">
        <v>16</v>
      </c>
      <c r="C68" s="222" t="s">
        <v>40</v>
      </c>
      <c r="D68" s="216">
        <v>19188</v>
      </c>
      <c r="E68" s="689">
        <v>22920</v>
      </c>
      <c r="F68" s="216">
        <v>22920</v>
      </c>
      <c r="G68" s="672">
        <f t="shared" si="1"/>
        <v>100</v>
      </c>
      <c r="L68" s="217"/>
      <c r="M68" s="217"/>
      <c r="N68" s="217"/>
      <c r="O68" s="285"/>
    </row>
    <row r="69" spans="1:15" s="674" customFormat="1" ht="30.75">
      <c r="A69" s="279"/>
      <c r="B69" s="283" t="s">
        <v>33</v>
      </c>
      <c r="C69" s="264"/>
      <c r="D69" s="286"/>
      <c r="E69" s="689"/>
      <c r="F69" s="286"/>
      <c r="G69" s="673"/>
      <c r="L69" s="217"/>
      <c r="M69" s="217"/>
      <c r="N69" s="217"/>
      <c r="O69" s="285"/>
    </row>
    <row r="70" spans="1:15" s="674" customFormat="1" ht="42.75">
      <c r="A70" s="279">
        <v>54</v>
      </c>
      <c r="B70" s="244" t="s">
        <v>79</v>
      </c>
      <c r="C70" s="222" t="s">
        <v>49</v>
      </c>
      <c r="D70" s="689">
        <v>10607.4</v>
      </c>
      <c r="E70" s="689">
        <v>4468</v>
      </c>
      <c r="F70" s="689">
        <v>8193.4</v>
      </c>
      <c r="G70" s="672">
        <f aca="true" t="shared" si="2" ref="G70:G75">F70/E70*100</f>
        <v>183.37958818263203</v>
      </c>
      <c r="L70" s="217"/>
      <c r="M70" s="217"/>
      <c r="N70" s="217"/>
      <c r="O70" s="285"/>
    </row>
    <row r="71" spans="1:7" s="674" customFormat="1" ht="14.25">
      <c r="A71" s="279">
        <v>55</v>
      </c>
      <c r="B71" s="244" t="s">
        <v>227</v>
      </c>
      <c r="C71" s="222" t="s">
        <v>49</v>
      </c>
      <c r="D71" s="216">
        <v>4586.2</v>
      </c>
      <c r="E71" s="286">
        <v>2800</v>
      </c>
      <c r="F71" s="216">
        <v>3950.9</v>
      </c>
      <c r="G71" s="672">
        <f t="shared" si="2"/>
        <v>141.10357142857143</v>
      </c>
    </row>
    <row r="72" spans="1:7" s="674" customFormat="1" ht="14.25">
      <c r="A72" s="279">
        <v>56</v>
      </c>
      <c r="B72" s="244" t="s">
        <v>228</v>
      </c>
      <c r="C72" s="222" t="s">
        <v>50</v>
      </c>
      <c r="D72" s="689">
        <v>153</v>
      </c>
      <c r="E72" s="286">
        <v>260</v>
      </c>
      <c r="F72" s="689">
        <v>264</v>
      </c>
      <c r="G72" s="672">
        <f t="shared" si="2"/>
        <v>101.53846153846153</v>
      </c>
    </row>
    <row r="73" spans="1:7" s="674" customFormat="1" ht="65.25" customHeight="1">
      <c r="A73" s="279">
        <v>57</v>
      </c>
      <c r="B73" s="244" t="s">
        <v>94</v>
      </c>
      <c r="C73" s="222" t="s">
        <v>38</v>
      </c>
      <c r="D73" s="689">
        <v>4.5</v>
      </c>
      <c r="E73" s="281">
        <v>0.62</v>
      </c>
      <c r="F73" s="689">
        <v>0.62</v>
      </c>
      <c r="G73" s="672">
        <f t="shared" si="2"/>
        <v>100</v>
      </c>
    </row>
    <row r="74" spans="1:7" s="674" customFormat="1" ht="57">
      <c r="A74" s="279">
        <v>58</v>
      </c>
      <c r="B74" s="244" t="s">
        <v>93</v>
      </c>
      <c r="C74" s="222" t="s">
        <v>38</v>
      </c>
      <c r="D74" s="689">
        <v>97.4</v>
      </c>
      <c r="E74" s="281">
        <v>97.7</v>
      </c>
      <c r="F74" s="689">
        <v>99</v>
      </c>
      <c r="G74" s="672">
        <f t="shared" si="2"/>
        <v>101.33060388945752</v>
      </c>
    </row>
    <row r="75" spans="1:7" s="674" customFormat="1" ht="76.5">
      <c r="A75" s="279">
        <v>59</v>
      </c>
      <c r="B75" s="244" t="s">
        <v>91</v>
      </c>
      <c r="C75" s="287" t="s">
        <v>92</v>
      </c>
      <c r="D75" s="689">
        <v>61.4</v>
      </c>
      <c r="E75" s="689">
        <v>74.2</v>
      </c>
      <c r="F75" s="689">
        <v>172.5</v>
      </c>
      <c r="G75" s="672">
        <f t="shared" si="2"/>
        <v>232.4797843665768</v>
      </c>
    </row>
    <row r="76" spans="1:7" s="674" customFormat="1" ht="15.75">
      <c r="A76" s="240"/>
      <c r="B76" s="241" t="s">
        <v>69</v>
      </c>
      <c r="C76" s="222"/>
      <c r="D76" s="225"/>
      <c r="E76" s="216"/>
      <c r="F76" s="225"/>
      <c r="G76" s="673"/>
    </row>
    <row r="77" spans="1:7" s="674" customFormat="1" ht="46.5">
      <c r="A77" s="240">
        <v>60</v>
      </c>
      <c r="B77" s="220" t="s">
        <v>95</v>
      </c>
      <c r="C77" s="222" t="s">
        <v>44</v>
      </c>
      <c r="D77" s="689">
        <v>6</v>
      </c>
      <c r="E77" s="689">
        <v>5</v>
      </c>
      <c r="F77" s="689">
        <v>5</v>
      </c>
      <c r="G77" s="672">
        <f aca="true" t="shared" si="3" ref="G77:G83">F77/E77*100</f>
        <v>100</v>
      </c>
    </row>
    <row r="78" spans="1:12" s="674" customFormat="1" ht="109.5">
      <c r="A78" s="240">
        <v>61</v>
      </c>
      <c r="B78" s="220" t="s">
        <v>97</v>
      </c>
      <c r="C78" s="288" t="s">
        <v>38</v>
      </c>
      <c r="D78" s="689">
        <v>2.7</v>
      </c>
      <c r="E78" s="689">
        <v>2.7</v>
      </c>
      <c r="F78" s="689">
        <v>2.4</v>
      </c>
      <c r="G78" s="672">
        <f t="shared" si="3"/>
        <v>88.88888888888889</v>
      </c>
      <c r="L78" s="289"/>
    </row>
    <row r="79" spans="1:7" s="674" customFormat="1" ht="62.25">
      <c r="A79" s="240">
        <v>62</v>
      </c>
      <c r="B79" s="220" t="s">
        <v>96</v>
      </c>
      <c r="C79" s="288" t="s">
        <v>38</v>
      </c>
      <c r="D79" s="687">
        <v>20</v>
      </c>
      <c r="E79" s="689">
        <v>21</v>
      </c>
      <c r="F79" s="687">
        <v>25.4</v>
      </c>
      <c r="G79" s="672">
        <f t="shared" si="3"/>
        <v>120.95238095238095</v>
      </c>
    </row>
    <row r="80" spans="1:7" s="674" customFormat="1" ht="93.75">
      <c r="A80" s="240">
        <v>63</v>
      </c>
      <c r="B80" s="220" t="s">
        <v>70</v>
      </c>
      <c r="C80" s="288" t="s">
        <v>98</v>
      </c>
      <c r="D80" s="689">
        <v>164</v>
      </c>
      <c r="E80" s="688">
        <v>169</v>
      </c>
      <c r="F80" s="689">
        <v>167</v>
      </c>
      <c r="G80" s="672">
        <f t="shared" si="3"/>
        <v>98.81656804733728</v>
      </c>
    </row>
    <row r="81" spans="1:7" s="674" customFormat="1" ht="78">
      <c r="A81" s="240">
        <v>64</v>
      </c>
      <c r="B81" s="220" t="s">
        <v>99</v>
      </c>
      <c r="C81" s="288" t="s">
        <v>38</v>
      </c>
      <c r="D81" s="689">
        <v>25</v>
      </c>
      <c r="E81" s="689">
        <v>20</v>
      </c>
      <c r="F81" s="689">
        <v>25</v>
      </c>
      <c r="G81" s="672">
        <f t="shared" si="3"/>
        <v>125</v>
      </c>
    </row>
    <row r="82" spans="1:12" s="674" customFormat="1" ht="93.75">
      <c r="A82" s="240">
        <v>65</v>
      </c>
      <c r="B82" s="220" t="s">
        <v>100</v>
      </c>
      <c r="C82" s="288" t="s">
        <v>38</v>
      </c>
      <c r="D82" s="689">
        <v>2</v>
      </c>
      <c r="E82" s="689">
        <v>2</v>
      </c>
      <c r="F82" s="689">
        <v>2.3</v>
      </c>
      <c r="G82" s="672">
        <f t="shared" si="3"/>
        <v>114.99999999999999</v>
      </c>
      <c r="H82" s="218">
        <v>11585</v>
      </c>
      <c r="L82" s="677"/>
    </row>
    <row r="83" spans="1:12" s="674" customFormat="1" ht="57.75" customHeight="1">
      <c r="A83" s="240">
        <v>66</v>
      </c>
      <c r="B83" s="220" t="s">
        <v>101</v>
      </c>
      <c r="C83" s="288" t="s">
        <v>38</v>
      </c>
      <c r="D83" s="689">
        <v>34</v>
      </c>
      <c r="E83" s="689">
        <v>21</v>
      </c>
      <c r="F83" s="689">
        <v>23.4</v>
      </c>
      <c r="G83" s="672">
        <f t="shared" si="3"/>
        <v>111.42857142857143</v>
      </c>
      <c r="H83" s="217"/>
      <c r="L83" s="677"/>
    </row>
    <row r="84" spans="1:12" s="674" customFormat="1" ht="15.75">
      <c r="A84" s="279"/>
      <c r="B84" s="276" t="s">
        <v>57</v>
      </c>
      <c r="C84" s="222"/>
      <c r="D84" s="689"/>
      <c r="E84" s="687"/>
      <c r="F84" s="689"/>
      <c r="G84" s="673"/>
      <c r="H84" s="217"/>
      <c r="L84" s="677"/>
    </row>
    <row r="85" spans="1:7" s="674" customFormat="1" ht="14.25">
      <c r="A85" s="279">
        <v>67</v>
      </c>
      <c r="B85" s="244" t="s">
        <v>23</v>
      </c>
      <c r="C85" s="222" t="s">
        <v>43</v>
      </c>
      <c r="D85" s="225">
        <v>1118</v>
      </c>
      <c r="E85" s="224">
        <v>1275</v>
      </c>
      <c r="F85" s="225">
        <v>1225.5</v>
      </c>
      <c r="G85" s="673">
        <f aca="true" t="shared" si="4" ref="G85:G90">F85/E85*100</f>
        <v>96.11764705882354</v>
      </c>
    </row>
    <row r="86" spans="1:7" s="674" customFormat="1" ht="15.75">
      <c r="A86" s="279">
        <v>68</v>
      </c>
      <c r="B86" s="244" t="s">
        <v>9</v>
      </c>
      <c r="C86" s="222" t="s">
        <v>44</v>
      </c>
      <c r="D86" s="689">
        <v>195</v>
      </c>
      <c r="E86" s="688">
        <v>219</v>
      </c>
      <c r="F86" s="689">
        <v>219</v>
      </c>
      <c r="G86" s="673">
        <f t="shared" si="4"/>
        <v>100</v>
      </c>
    </row>
    <row r="87" spans="1:7" s="674" customFormat="1" ht="14.25">
      <c r="A87" s="279">
        <v>69</v>
      </c>
      <c r="B87" s="244" t="s">
        <v>16</v>
      </c>
      <c r="C87" s="222" t="s">
        <v>40</v>
      </c>
      <c r="D87" s="218">
        <v>27397</v>
      </c>
      <c r="E87" s="689">
        <v>27180.5</v>
      </c>
      <c r="F87" s="689">
        <v>27180.5</v>
      </c>
      <c r="G87" s="673">
        <f t="shared" si="4"/>
        <v>100</v>
      </c>
    </row>
    <row r="88" spans="1:7" s="674" customFormat="1" ht="28.5">
      <c r="A88" s="279">
        <v>70</v>
      </c>
      <c r="B88" s="292" t="s">
        <v>137</v>
      </c>
      <c r="C88" s="444" t="s">
        <v>138</v>
      </c>
      <c r="D88" s="218">
        <v>94.5</v>
      </c>
      <c r="E88" s="688">
        <v>81</v>
      </c>
      <c r="F88" s="218">
        <v>81</v>
      </c>
      <c r="G88" s="673">
        <f t="shared" si="4"/>
        <v>100</v>
      </c>
    </row>
    <row r="89" spans="1:7" s="674" customFormat="1" ht="15.75">
      <c r="A89" s="279">
        <v>71</v>
      </c>
      <c r="B89" s="292" t="s">
        <v>139</v>
      </c>
      <c r="C89" s="445"/>
      <c r="D89" s="689">
        <v>100</v>
      </c>
      <c r="E89" s="688">
        <v>100</v>
      </c>
      <c r="F89" s="689">
        <v>100</v>
      </c>
      <c r="G89" s="673">
        <f t="shared" si="4"/>
        <v>100</v>
      </c>
    </row>
    <row r="90" spans="1:7" s="674" customFormat="1" ht="71.25">
      <c r="A90" s="279">
        <v>72</v>
      </c>
      <c r="B90" s="293" t="s">
        <v>81</v>
      </c>
      <c r="C90" s="264" t="s">
        <v>38</v>
      </c>
      <c r="D90" s="689">
        <v>94.7</v>
      </c>
      <c r="E90" s="224">
        <v>144</v>
      </c>
      <c r="F90" s="689">
        <v>126.8</v>
      </c>
      <c r="G90" s="672">
        <f t="shared" si="4"/>
        <v>88.05555555555556</v>
      </c>
    </row>
    <row r="91" spans="1:7" s="674" customFormat="1" ht="15.75">
      <c r="A91" s="279"/>
      <c r="B91" s="283" t="s">
        <v>56</v>
      </c>
      <c r="C91" s="264"/>
      <c r="D91" s="689"/>
      <c r="E91" s="688"/>
      <c r="F91" s="689"/>
      <c r="G91" s="673"/>
    </row>
    <row r="92" spans="1:7" s="674" customFormat="1" ht="42.75">
      <c r="A92" s="279">
        <v>73</v>
      </c>
      <c r="B92" s="252" t="s">
        <v>102</v>
      </c>
      <c r="C92" s="419" t="s">
        <v>38</v>
      </c>
      <c r="D92" s="689">
        <v>70.7</v>
      </c>
      <c r="E92" s="218">
        <v>73.7</v>
      </c>
      <c r="F92" s="689">
        <v>73.7</v>
      </c>
      <c r="G92" s="692">
        <f>F92/E92*100</f>
        <v>100</v>
      </c>
    </row>
    <row r="93" spans="1:7" s="674" customFormat="1" ht="78">
      <c r="A93" s="279">
        <v>74</v>
      </c>
      <c r="B93" s="220" t="s">
        <v>103</v>
      </c>
      <c r="C93" s="288" t="s">
        <v>38</v>
      </c>
      <c r="D93" s="689">
        <v>73.4</v>
      </c>
      <c r="E93" s="218">
        <v>81</v>
      </c>
      <c r="F93" s="689">
        <v>81</v>
      </c>
      <c r="G93" s="672">
        <f>F93/E93*100</f>
        <v>100</v>
      </c>
    </row>
    <row r="94" spans="1:7" s="674" customFormat="1" ht="46.5" customHeight="1">
      <c r="A94" s="279">
        <v>75</v>
      </c>
      <c r="B94" s="252" t="s">
        <v>71</v>
      </c>
      <c r="C94" s="419" t="s">
        <v>38</v>
      </c>
      <c r="D94" s="689">
        <v>100</v>
      </c>
      <c r="E94" s="689">
        <v>96</v>
      </c>
      <c r="F94" s="689">
        <v>97.6</v>
      </c>
      <c r="G94" s="672">
        <f>F94/E94*100</f>
        <v>101.66666666666666</v>
      </c>
    </row>
    <row r="95" spans="1:7" s="674" customFormat="1" ht="51" customHeight="1">
      <c r="A95" s="279">
        <v>76</v>
      </c>
      <c r="B95" s="244" t="s">
        <v>80</v>
      </c>
      <c r="C95" s="222" t="s">
        <v>40</v>
      </c>
      <c r="D95" s="218">
        <v>37791</v>
      </c>
      <c r="E95" s="689">
        <v>36000</v>
      </c>
      <c r="F95" s="218">
        <v>35672</v>
      </c>
      <c r="G95" s="672">
        <f>F95/E95*100</f>
        <v>99.08888888888889</v>
      </c>
    </row>
    <row r="96" spans="1:8" s="674" customFormat="1" ht="15.75">
      <c r="A96" s="279"/>
      <c r="B96" s="276" t="s">
        <v>29</v>
      </c>
      <c r="C96" s="222"/>
      <c r="D96" s="218"/>
      <c r="E96" s="689"/>
      <c r="F96" s="218"/>
      <c r="G96" s="672"/>
      <c r="H96" s="689">
        <v>24680</v>
      </c>
    </row>
    <row r="97" spans="1:7" s="674" customFormat="1" ht="28.5">
      <c r="A97" s="279">
        <f>A95+1</f>
        <v>77</v>
      </c>
      <c r="B97" s="244" t="s">
        <v>55</v>
      </c>
      <c r="C97" s="446" t="s">
        <v>44</v>
      </c>
      <c r="D97" s="689">
        <v>14.4</v>
      </c>
      <c r="E97" s="689">
        <v>7.6</v>
      </c>
      <c r="F97" s="689">
        <v>0</v>
      </c>
      <c r="G97" s="672">
        <v>0</v>
      </c>
    </row>
    <row r="98" spans="1:12" s="674" customFormat="1" ht="28.5">
      <c r="A98" s="279">
        <f>A97+1</f>
        <v>78</v>
      </c>
      <c r="B98" s="244" t="s">
        <v>30</v>
      </c>
      <c r="C98" s="447"/>
      <c r="D98" s="224">
        <v>0</v>
      </c>
      <c r="E98" s="689">
        <v>0</v>
      </c>
      <c r="F98" s="224">
        <v>0</v>
      </c>
      <c r="G98" s="672">
        <v>100</v>
      </c>
      <c r="L98" s="111"/>
    </row>
    <row r="99" spans="1:12" s="674" customFormat="1" ht="46.5">
      <c r="A99" s="279">
        <v>79</v>
      </c>
      <c r="B99" s="220" t="s">
        <v>104</v>
      </c>
      <c r="C99" s="447"/>
      <c r="D99" s="224">
        <v>380.8</v>
      </c>
      <c r="E99" s="689">
        <v>293</v>
      </c>
      <c r="F99" s="224">
        <v>397.4</v>
      </c>
      <c r="G99" s="672">
        <f>F99/E99*100</f>
        <v>135.63139931740614</v>
      </c>
      <c r="L99" s="111"/>
    </row>
    <row r="100" spans="1:12" s="674" customFormat="1" ht="15.75">
      <c r="A100" s="279">
        <v>80</v>
      </c>
      <c r="B100" s="220" t="s">
        <v>140</v>
      </c>
      <c r="C100" s="222" t="s">
        <v>229</v>
      </c>
      <c r="D100" s="224">
        <v>68.1</v>
      </c>
      <c r="E100" s="689">
        <v>68</v>
      </c>
      <c r="F100" s="224">
        <v>68.1</v>
      </c>
      <c r="G100" s="672">
        <f>F100/E100*100</f>
        <v>100.1470588235294</v>
      </c>
      <c r="L100" s="111"/>
    </row>
    <row r="101" spans="1:12" s="674" customFormat="1" ht="15.75">
      <c r="A101" s="279">
        <v>81</v>
      </c>
      <c r="B101" s="252" t="s">
        <v>75</v>
      </c>
      <c r="C101" s="222" t="s">
        <v>40</v>
      </c>
      <c r="D101" s="224">
        <v>36009.2</v>
      </c>
      <c r="E101" s="689">
        <v>36009</v>
      </c>
      <c r="F101" s="224">
        <v>38723.8</v>
      </c>
      <c r="G101" s="672">
        <f>F101/E101*100</f>
        <v>107.53922630453499</v>
      </c>
      <c r="L101" s="111"/>
    </row>
    <row r="102" spans="1:12" s="674" customFormat="1" ht="15.75">
      <c r="A102" s="279"/>
      <c r="B102" s="276" t="s">
        <v>31</v>
      </c>
      <c r="C102" s="264"/>
      <c r="D102" s="224"/>
      <c r="E102" s="689"/>
      <c r="F102" s="224"/>
      <c r="G102" s="672"/>
      <c r="L102" s="111"/>
    </row>
    <row r="103" spans="1:12" s="674" customFormat="1" ht="42.75">
      <c r="A103" s="279">
        <f>A101+1</f>
        <v>82</v>
      </c>
      <c r="B103" s="221" t="s">
        <v>76</v>
      </c>
      <c r="C103" s="222" t="s">
        <v>38</v>
      </c>
      <c r="D103" s="224">
        <v>47</v>
      </c>
      <c r="E103" s="689">
        <v>49.9</v>
      </c>
      <c r="F103" s="224">
        <v>49.2</v>
      </c>
      <c r="G103" s="692">
        <f>F103/E103*100</f>
        <v>98.59719438877757</v>
      </c>
      <c r="L103" s="111"/>
    </row>
    <row r="104" spans="1:12" s="674" customFormat="1" ht="71.25">
      <c r="A104" s="279">
        <v>83</v>
      </c>
      <c r="B104" s="221" t="s">
        <v>141</v>
      </c>
      <c r="C104" s="222" t="s">
        <v>38</v>
      </c>
      <c r="D104" s="224">
        <v>85.5</v>
      </c>
      <c r="E104" s="224">
        <v>75.5</v>
      </c>
      <c r="F104" s="224">
        <v>75.3</v>
      </c>
      <c r="G104" s="672">
        <f aca="true" t="shared" si="5" ref="G104:G109">F104/E104*100</f>
        <v>99.73509933774835</v>
      </c>
      <c r="L104" s="111"/>
    </row>
    <row r="105" spans="1:7" s="674" customFormat="1" ht="14.25">
      <c r="A105" s="279"/>
      <c r="B105" s="221" t="s">
        <v>142</v>
      </c>
      <c r="C105" s="222" t="s">
        <v>38</v>
      </c>
      <c r="D105" s="689">
        <v>70</v>
      </c>
      <c r="E105" s="223">
        <v>73</v>
      </c>
      <c r="F105" s="689">
        <v>73.03</v>
      </c>
      <c r="G105" s="672">
        <f t="shared" si="5"/>
        <v>100.04109589041097</v>
      </c>
    </row>
    <row r="106" spans="1:7" s="674" customFormat="1" ht="28.5">
      <c r="A106" s="279">
        <v>84</v>
      </c>
      <c r="B106" s="221" t="s">
        <v>230</v>
      </c>
      <c r="C106" s="222" t="s">
        <v>38</v>
      </c>
      <c r="D106" s="689">
        <v>54</v>
      </c>
      <c r="E106" s="224">
        <v>54</v>
      </c>
      <c r="F106" s="689">
        <v>54</v>
      </c>
      <c r="G106" s="672">
        <f t="shared" si="5"/>
        <v>100</v>
      </c>
    </row>
    <row r="107" spans="1:12" s="674" customFormat="1" ht="60.75" customHeight="1">
      <c r="A107" s="279">
        <v>85</v>
      </c>
      <c r="B107" s="244" t="s">
        <v>23</v>
      </c>
      <c r="C107" s="222" t="s">
        <v>43</v>
      </c>
      <c r="D107" s="687">
        <v>0</v>
      </c>
      <c r="E107" s="224">
        <v>0</v>
      </c>
      <c r="F107" s="687">
        <v>0</v>
      </c>
      <c r="G107" s="672">
        <v>0</v>
      </c>
      <c r="H107" s="230">
        <v>4.8</v>
      </c>
      <c r="I107" s="230">
        <v>4.8</v>
      </c>
      <c r="J107" s="230">
        <v>4.8</v>
      </c>
      <c r="K107" s="301">
        <v>4.8</v>
      </c>
      <c r="L107" s="111"/>
    </row>
    <row r="108" spans="1:12" s="674" customFormat="1" ht="15.75">
      <c r="A108" s="279">
        <v>86</v>
      </c>
      <c r="B108" s="244" t="s">
        <v>9</v>
      </c>
      <c r="C108" s="222" t="s">
        <v>44</v>
      </c>
      <c r="D108" s="689">
        <v>71</v>
      </c>
      <c r="E108" s="224">
        <v>75</v>
      </c>
      <c r="F108" s="689">
        <v>75</v>
      </c>
      <c r="G108" s="672">
        <f t="shared" si="5"/>
        <v>100</v>
      </c>
      <c r="L108" s="111"/>
    </row>
    <row r="109" spans="1:12" s="674" customFormat="1" ht="15.75">
      <c r="A109" s="279">
        <v>87</v>
      </c>
      <c r="B109" s="292" t="s">
        <v>16</v>
      </c>
      <c r="C109" s="264" t="s">
        <v>40</v>
      </c>
      <c r="D109" s="672">
        <v>27754.4</v>
      </c>
      <c r="E109" s="225">
        <v>29301</v>
      </c>
      <c r="F109" s="672">
        <v>30289</v>
      </c>
      <c r="G109" s="672">
        <f t="shared" si="5"/>
        <v>103.37189857001468</v>
      </c>
      <c r="L109" s="111"/>
    </row>
    <row r="110" spans="1:12" s="674" customFormat="1" ht="15.75">
      <c r="A110" s="279"/>
      <c r="B110" s="276" t="s">
        <v>27</v>
      </c>
      <c r="C110" s="222"/>
      <c r="D110" s="689"/>
      <c r="E110" s="689"/>
      <c r="F110" s="689"/>
      <c r="G110" s="673"/>
      <c r="L110" s="111"/>
    </row>
    <row r="111" spans="1:12" s="674" customFormat="1" ht="57">
      <c r="A111" s="279">
        <v>88</v>
      </c>
      <c r="B111" s="300" t="s">
        <v>88</v>
      </c>
      <c r="C111" s="222"/>
      <c r="D111" s="689">
        <v>5.3</v>
      </c>
      <c r="E111" s="687">
        <v>5.3</v>
      </c>
      <c r="F111" s="689">
        <v>3.8</v>
      </c>
      <c r="G111" s="672">
        <f>F111/E111*100</f>
        <v>71.69811320754717</v>
      </c>
      <c r="L111" s="112"/>
    </row>
    <row r="112" spans="1:12" s="674" customFormat="1" ht="15.75">
      <c r="A112" s="279">
        <v>89</v>
      </c>
      <c r="B112" s="244" t="s">
        <v>23</v>
      </c>
      <c r="C112" s="222" t="s">
        <v>42</v>
      </c>
      <c r="D112" s="689">
        <v>4.8</v>
      </c>
      <c r="E112" s="225">
        <v>4.9</v>
      </c>
      <c r="F112" s="689">
        <v>7.9</v>
      </c>
      <c r="G112" s="672">
        <f>F112/E112*100</f>
        <v>161.22448979591837</v>
      </c>
      <c r="L112" s="111"/>
    </row>
    <row r="113" spans="1:7" s="674" customFormat="1" ht="71.25">
      <c r="A113" s="279">
        <v>90</v>
      </c>
      <c r="B113" s="244" t="s">
        <v>118</v>
      </c>
      <c r="C113" s="222" t="s">
        <v>38</v>
      </c>
      <c r="D113" s="689">
        <v>0.4</v>
      </c>
      <c r="E113" s="689">
        <v>0.4</v>
      </c>
      <c r="F113" s="689">
        <v>0.6</v>
      </c>
      <c r="G113" s="672">
        <f>F113/E113*100</f>
        <v>149.99999999999997</v>
      </c>
    </row>
    <row r="114" spans="1:12" s="674" customFormat="1" ht="24" customHeight="1">
      <c r="A114" s="279">
        <v>91</v>
      </c>
      <c r="B114" s="244" t="s">
        <v>9</v>
      </c>
      <c r="C114" s="222" t="s">
        <v>44</v>
      </c>
      <c r="D114" s="218">
        <v>103</v>
      </c>
      <c r="E114" s="689">
        <v>108</v>
      </c>
      <c r="F114" s="218">
        <v>136</v>
      </c>
      <c r="G114" s="672">
        <f>F114/E114*100</f>
        <v>125.92592592592592</v>
      </c>
      <c r="L114" s="111"/>
    </row>
    <row r="115" spans="1:12" s="674" customFormat="1" ht="15.75">
      <c r="A115" s="279">
        <v>92</v>
      </c>
      <c r="B115" s="244" t="s">
        <v>16</v>
      </c>
      <c r="C115" s="222" t="s">
        <v>40</v>
      </c>
      <c r="D115" s="218">
        <v>26818.3</v>
      </c>
      <c r="E115" s="689">
        <v>29323</v>
      </c>
      <c r="F115" s="218">
        <v>29964</v>
      </c>
      <c r="G115" s="672">
        <f>F115/E115*100</f>
        <v>102.18599733997205</v>
      </c>
      <c r="L115" s="111"/>
    </row>
    <row r="116" spans="1:12" s="674" customFormat="1" ht="30.75">
      <c r="A116" s="279"/>
      <c r="B116" s="280" t="s">
        <v>28</v>
      </c>
      <c r="C116" s="264"/>
      <c r="D116" s="218"/>
      <c r="E116" s="689"/>
      <c r="F116" s="218"/>
      <c r="G116" s="672"/>
      <c r="L116" s="111"/>
    </row>
    <row r="117" spans="1:12" s="674" customFormat="1" ht="30.75">
      <c r="A117" s="279">
        <v>93</v>
      </c>
      <c r="B117" s="220" t="s">
        <v>105</v>
      </c>
      <c r="C117" s="288"/>
      <c r="D117" s="218"/>
      <c r="E117" s="689"/>
      <c r="F117" s="218"/>
      <c r="G117" s="672"/>
      <c r="L117" s="111"/>
    </row>
    <row r="118" spans="1:12" s="674" customFormat="1" ht="15.75">
      <c r="A118" s="279">
        <v>94</v>
      </c>
      <c r="B118" s="220" t="s">
        <v>106</v>
      </c>
      <c r="C118" s="449" t="s">
        <v>107</v>
      </c>
      <c r="D118" s="218">
        <v>1</v>
      </c>
      <c r="E118" s="218">
        <v>2</v>
      </c>
      <c r="F118" s="218">
        <v>5</v>
      </c>
      <c r="G118" s="212">
        <f>F118/E118*100</f>
        <v>250</v>
      </c>
      <c r="L118" s="111"/>
    </row>
    <row r="119" spans="1:12" s="674" customFormat="1" ht="30.75">
      <c r="A119" s="279">
        <v>95</v>
      </c>
      <c r="B119" s="220" t="s">
        <v>108</v>
      </c>
      <c r="C119" s="450"/>
      <c r="D119" s="218">
        <v>0.5</v>
      </c>
      <c r="E119" s="218">
        <v>0</v>
      </c>
      <c r="F119" s="218">
        <v>0.6</v>
      </c>
      <c r="G119" s="692" t="e">
        <f aca="true" t="shared" si="6" ref="G119:G124">F119/E119*100</f>
        <v>#DIV/0!</v>
      </c>
      <c r="L119" s="111"/>
    </row>
    <row r="120" spans="1:12" s="674" customFormat="1" ht="15.75">
      <c r="A120" s="279">
        <v>96</v>
      </c>
      <c r="B120" s="220" t="s">
        <v>109</v>
      </c>
      <c r="C120" s="450"/>
      <c r="D120" s="218">
        <v>4.5</v>
      </c>
      <c r="E120" s="218">
        <v>1.5</v>
      </c>
      <c r="F120" s="218">
        <v>0.6</v>
      </c>
      <c r="G120" s="672">
        <v>0</v>
      </c>
      <c r="L120" s="111"/>
    </row>
    <row r="121" spans="1:7" s="674" customFormat="1" ht="30.75">
      <c r="A121" s="279">
        <v>97</v>
      </c>
      <c r="B121" s="220" t="s">
        <v>110</v>
      </c>
      <c r="C121" s="451"/>
      <c r="D121" s="689">
        <v>6.1</v>
      </c>
      <c r="E121" s="218">
        <v>3</v>
      </c>
      <c r="F121" s="689">
        <v>2.2</v>
      </c>
      <c r="G121" s="212">
        <f t="shared" si="6"/>
        <v>73.33333333333334</v>
      </c>
    </row>
    <row r="122" spans="1:7" s="674" customFormat="1" ht="141">
      <c r="A122" s="279">
        <v>98</v>
      </c>
      <c r="B122" s="220" t="s">
        <v>111</v>
      </c>
      <c r="C122" s="288" t="s">
        <v>38</v>
      </c>
      <c r="D122" s="689">
        <v>0</v>
      </c>
      <c r="E122" s="218">
        <v>0.5</v>
      </c>
      <c r="F122" s="689">
        <v>1.7</v>
      </c>
      <c r="G122" s="672">
        <v>100</v>
      </c>
    </row>
    <row r="123" spans="1:7" s="674" customFormat="1" ht="15.75">
      <c r="A123" s="279">
        <v>99</v>
      </c>
      <c r="B123" s="302" t="s">
        <v>9</v>
      </c>
      <c r="C123" s="288" t="s">
        <v>44</v>
      </c>
      <c r="D123" s="553">
        <v>3</v>
      </c>
      <c r="E123" s="108">
        <v>2</v>
      </c>
      <c r="F123" s="553">
        <v>2</v>
      </c>
      <c r="G123" s="672">
        <f t="shared" si="6"/>
        <v>100</v>
      </c>
    </row>
    <row r="124" spans="1:7" s="674" customFormat="1" ht="15.75">
      <c r="A124" s="279">
        <v>100</v>
      </c>
      <c r="B124" s="302" t="s">
        <v>16</v>
      </c>
      <c r="C124" s="288" t="s">
        <v>112</v>
      </c>
      <c r="D124" s="689">
        <v>34233</v>
      </c>
      <c r="E124" s="108">
        <v>41209</v>
      </c>
      <c r="F124" s="689">
        <v>41783</v>
      </c>
      <c r="G124" s="212">
        <f t="shared" si="6"/>
        <v>101.39289960930864</v>
      </c>
    </row>
    <row r="125" spans="1:7" s="674" customFormat="1" ht="15.75">
      <c r="A125" s="279" t="s">
        <v>135</v>
      </c>
      <c r="B125" s="283" t="s">
        <v>14</v>
      </c>
      <c r="C125" s="264"/>
      <c r="D125" s="689"/>
      <c r="E125" s="689"/>
      <c r="F125" s="689"/>
      <c r="G125" s="672"/>
    </row>
    <row r="126" spans="1:12" s="674" customFormat="1" ht="14.25">
      <c r="A126" s="279">
        <v>101</v>
      </c>
      <c r="B126" s="244" t="s">
        <v>15</v>
      </c>
      <c r="C126" s="222" t="s">
        <v>42</v>
      </c>
      <c r="D126" s="689">
        <v>107.9</v>
      </c>
      <c r="E126" s="689">
        <v>500</v>
      </c>
      <c r="F126" s="689">
        <v>512.3</v>
      </c>
      <c r="G126" s="672">
        <f>F126/E126*100</f>
        <v>102.46</v>
      </c>
      <c r="L126" s="677"/>
    </row>
    <row r="127" spans="1:12" s="674" customFormat="1" ht="28.5">
      <c r="A127" s="279">
        <v>102</v>
      </c>
      <c r="B127" s="252" t="s">
        <v>82</v>
      </c>
      <c r="C127" s="222" t="s">
        <v>45</v>
      </c>
      <c r="D127" s="218">
        <v>24.6</v>
      </c>
      <c r="E127" s="304">
        <v>25.3</v>
      </c>
      <c r="F127" s="218">
        <v>25.3</v>
      </c>
      <c r="G127" s="212">
        <f>F127/E127*100</f>
        <v>100</v>
      </c>
      <c r="L127" s="111"/>
    </row>
    <row r="128" spans="1:18" s="674" customFormat="1" ht="54" customHeight="1">
      <c r="A128" s="279">
        <v>103</v>
      </c>
      <c r="B128" s="252" t="s">
        <v>73</v>
      </c>
      <c r="C128" s="222" t="s">
        <v>46</v>
      </c>
      <c r="D128" s="218">
        <v>0.03</v>
      </c>
      <c r="E128" s="689">
        <v>0.07</v>
      </c>
      <c r="F128" s="218">
        <v>0.08</v>
      </c>
      <c r="G128" s="212">
        <f>F128/E128*100</f>
        <v>114.28571428571428</v>
      </c>
      <c r="L128" s="111"/>
      <c r="M128" s="306"/>
      <c r="N128" s="306"/>
      <c r="O128" s="306"/>
      <c r="P128" s="306"/>
      <c r="Q128" s="306"/>
      <c r="R128" s="306"/>
    </row>
    <row r="129" spans="1:12" s="674" customFormat="1" ht="15.75">
      <c r="A129" s="279">
        <v>104</v>
      </c>
      <c r="B129" s="244" t="s">
        <v>72</v>
      </c>
      <c r="C129" s="222" t="s">
        <v>46</v>
      </c>
      <c r="D129" s="218">
        <v>756</v>
      </c>
      <c r="E129" s="689">
        <v>1500</v>
      </c>
      <c r="F129" s="218">
        <v>1778</v>
      </c>
      <c r="G129" s="212">
        <f>F129/E129*100</f>
        <v>118.53333333333333</v>
      </c>
      <c r="L129" s="112"/>
    </row>
    <row r="130" spans="1:12" s="674" customFormat="1" ht="30.75">
      <c r="A130" s="279" t="s">
        <v>121</v>
      </c>
      <c r="B130" s="276" t="s">
        <v>32</v>
      </c>
      <c r="C130" s="222"/>
      <c r="D130" s="689"/>
      <c r="E130" s="689"/>
      <c r="F130" s="689"/>
      <c r="G130" s="690"/>
      <c r="L130" s="111"/>
    </row>
    <row r="131" spans="1:12" s="674" customFormat="1" ht="28.5">
      <c r="A131" s="279">
        <v>105</v>
      </c>
      <c r="B131" s="252" t="s">
        <v>83</v>
      </c>
      <c r="C131" s="222" t="s">
        <v>38</v>
      </c>
      <c r="D131" s="218">
        <v>0.43</v>
      </c>
      <c r="E131" s="218">
        <v>0.43</v>
      </c>
      <c r="F131" s="218">
        <v>0.43</v>
      </c>
      <c r="G131" s="690">
        <f>F131/E131*100</f>
        <v>100</v>
      </c>
      <c r="H131" s="108">
        <v>68</v>
      </c>
      <c r="I131" s="108">
        <v>68</v>
      </c>
      <c r="J131" s="108">
        <v>68</v>
      </c>
      <c r="K131" s="108">
        <v>68</v>
      </c>
      <c r="L131" s="111"/>
    </row>
    <row r="132" spans="1:12" s="674" customFormat="1" ht="42.75">
      <c r="A132" s="279">
        <v>106</v>
      </c>
      <c r="B132" s="252" t="s">
        <v>84</v>
      </c>
      <c r="C132" s="222" t="s">
        <v>38</v>
      </c>
      <c r="D132" s="218">
        <v>45.3</v>
      </c>
      <c r="E132" s="218">
        <v>63</v>
      </c>
      <c r="F132" s="218">
        <v>36</v>
      </c>
      <c r="G132" s="690">
        <f>F132/E132*100</f>
        <v>57.14285714285714</v>
      </c>
      <c r="L132" s="111"/>
    </row>
    <row r="133" spans="1:12" s="674" customFormat="1" ht="28.5">
      <c r="A133" s="279">
        <v>107</v>
      </c>
      <c r="B133" s="252" t="s">
        <v>179</v>
      </c>
      <c r="C133" s="222" t="s">
        <v>38</v>
      </c>
      <c r="D133" s="689">
        <v>90</v>
      </c>
      <c r="E133" s="218">
        <v>87</v>
      </c>
      <c r="F133" s="689">
        <v>88</v>
      </c>
      <c r="G133" s="690">
        <f>F133/E133*100</f>
        <v>101.14942528735634</v>
      </c>
      <c r="L133" s="677"/>
    </row>
    <row r="134" spans="1:12" s="674" customFormat="1" ht="14.25">
      <c r="A134" s="279">
        <v>108</v>
      </c>
      <c r="B134" s="244" t="s">
        <v>59</v>
      </c>
      <c r="C134" s="222" t="s">
        <v>38</v>
      </c>
      <c r="D134" s="689">
        <v>0</v>
      </c>
      <c r="E134" s="689">
        <v>0</v>
      </c>
      <c r="F134" s="689">
        <v>0</v>
      </c>
      <c r="G134" s="690">
        <v>0</v>
      </c>
      <c r="L134" s="677"/>
    </row>
    <row r="135" spans="1:12" s="674" customFormat="1" ht="14.25">
      <c r="A135" s="279">
        <v>109</v>
      </c>
      <c r="B135" s="252" t="s">
        <v>9</v>
      </c>
      <c r="C135" s="222" t="s">
        <v>44</v>
      </c>
      <c r="D135" s="689">
        <v>192</v>
      </c>
      <c r="E135" s="218">
        <v>167</v>
      </c>
      <c r="F135" s="689">
        <v>199</v>
      </c>
      <c r="G135" s="690">
        <f>F135/E135*100</f>
        <v>119.16167664670658</v>
      </c>
      <c r="L135" s="677"/>
    </row>
    <row r="136" spans="1:7" s="674" customFormat="1" ht="14.25">
      <c r="A136" s="279">
        <v>110</v>
      </c>
      <c r="B136" s="252" t="s">
        <v>231</v>
      </c>
      <c r="C136" s="222" t="s">
        <v>40</v>
      </c>
      <c r="D136" s="689">
        <v>22403</v>
      </c>
      <c r="E136" s="218">
        <v>24707</v>
      </c>
      <c r="F136" s="689">
        <v>25143</v>
      </c>
      <c r="G136" s="690">
        <f>F136/E136*100</f>
        <v>101.76468207390619</v>
      </c>
    </row>
    <row r="137" spans="1:7" s="674" customFormat="1" ht="27">
      <c r="A137" s="240"/>
      <c r="B137" s="554" t="s">
        <v>66</v>
      </c>
      <c r="C137" s="230"/>
      <c r="D137" s="218"/>
      <c r="E137" s="689"/>
      <c r="F137" s="218"/>
      <c r="G137" s="690"/>
    </row>
    <row r="138" spans="1:7" s="674" customFormat="1" ht="14.25">
      <c r="A138" s="240">
        <v>111</v>
      </c>
      <c r="B138" s="300" t="s">
        <v>113</v>
      </c>
      <c r="C138" s="288" t="s">
        <v>114</v>
      </c>
      <c r="D138" s="218">
        <v>0</v>
      </c>
      <c r="E138" s="689">
        <v>0</v>
      </c>
      <c r="F138" s="218">
        <v>0</v>
      </c>
      <c r="G138" s="347">
        <v>0</v>
      </c>
    </row>
    <row r="139" spans="1:7" s="674" customFormat="1" ht="75.75" customHeight="1">
      <c r="A139" s="240">
        <v>112</v>
      </c>
      <c r="B139" s="300" t="s">
        <v>115</v>
      </c>
      <c r="C139" s="288" t="s">
        <v>114</v>
      </c>
      <c r="D139" s="687">
        <v>0</v>
      </c>
      <c r="E139" s="689">
        <v>0</v>
      </c>
      <c r="F139" s="687">
        <v>0</v>
      </c>
      <c r="G139" s="690">
        <v>0</v>
      </c>
    </row>
    <row r="140" spans="1:7" s="674" customFormat="1" ht="14.25">
      <c r="A140" s="240">
        <v>113</v>
      </c>
      <c r="B140" s="308" t="s">
        <v>119</v>
      </c>
      <c r="C140" s="288" t="s">
        <v>120</v>
      </c>
      <c r="D140" s="689">
        <v>0</v>
      </c>
      <c r="E140" s="689">
        <v>0</v>
      </c>
      <c r="F140" s="689">
        <v>0</v>
      </c>
      <c r="G140" s="347">
        <v>0</v>
      </c>
    </row>
    <row r="141" spans="1:14" s="674" customFormat="1" ht="28.5">
      <c r="A141" s="555">
        <v>114</v>
      </c>
      <c r="B141" s="556" t="s">
        <v>17</v>
      </c>
      <c r="C141" s="459" t="s">
        <v>48</v>
      </c>
      <c r="D141" s="689">
        <v>121.7</v>
      </c>
      <c r="E141" s="689">
        <v>125</v>
      </c>
      <c r="F141" s="689">
        <v>130.3</v>
      </c>
      <c r="G141" s="690">
        <f>F141/E141*100</f>
        <v>104.24</v>
      </c>
      <c r="N141" s="282"/>
    </row>
    <row r="142" spans="1:7" s="674" customFormat="1" ht="14.25">
      <c r="A142" s="257">
        <v>115</v>
      </c>
      <c r="B142" s="252" t="s">
        <v>9</v>
      </c>
      <c r="C142" s="225" t="s">
        <v>44</v>
      </c>
      <c r="D142" s="689">
        <v>93</v>
      </c>
      <c r="E142" s="689">
        <v>93</v>
      </c>
      <c r="F142" s="689">
        <v>93</v>
      </c>
      <c r="G142" s="347">
        <f>F142/E142*100</f>
        <v>100</v>
      </c>
    </row>
    <row r="143" spans="1:7" s="674" customFormat="1" ht="14.25">
      <c r="A143" s="257">
        <v>116</v>
      </c>
      <c r="B143" s="252" t="s">
        <v>16</v>
      </c>
      <c r="C143" s="225" t="s">
        <v>40</v>
      </c>
      <c r="D143" s="225">
        <v>19188</v>
      </c>
      <c r="E143" s="689">
        <v>22920</v>
      </c>
      <c r="F143" s="225">
        <v>22920</v>
      </c>
      <c r="G143" s="347">
        <f>F143/E143*100</f>
        <v>100</v>
      </c>
    </row>
    <row r="144" spans="1:7" s="674" customFormat="1" ht="85.5">
      <c r="A144" s="257">
        <v>117</v>
      </c>
      <c r="B144" s="252" t="s">
        <v>77</v>
      </c>
      <c r="C144" s="225"/>
      <c r="D144" s="689">
        <v>43.1</v>
      </c>
      <c r="E144" s="218">
        <v>42.9</v>
      </c>
      <c r="F144" s="689">
        <v>42.9</v>
      </c>
      <c r="G144" s="690">
        <f>F144/E144*100</f>
        <v>100</v>
      </c>
    </row>
    <row r="145" spans="1:7" s="674" customFormat="1" ht="30.75">
      <c r="A145" s="257"/>
      <c r="B145" s="283" t="s">
        <v>65</v>
      </c>
      <c r="C145" s="264"/>
      <c r="D145" s="689"/>
      <c r="E145" s="689"/>
      <c r="F145" s="689"/>
      <c r="G145" s="672"/>
    </row>
    <row r="146" spans="1:12" s="674" customFormat="1" ht="19.5" customHeight="1">
      <c r="A146" s="257">
        <v>118</v>
      </c>
      <c r="B146" s="244" t="s">
        <v>63</v>
      </c>
      <c r="C146" s="222" t="s">
        <v>42</v>
      </c>
      <c r="D146" s="689">
        <v>110.7</v>
      </c>
      <c r="E146" s="689">
        <v>115</v>
      </c>
      <c r="F146" s="689">
        <v>130.8</v>
      </c>
      <c r="G146" s="672">
        <f>F146/E146*100</f>
        <v>113.73913043478261</v>
      </c>
      <c r="L146" s="677"/>
    </row>
    <row r="147" spans="1:7" ht="15.75">
      <c r="A147" s="257">
        <v>119</v>
      </c>
      <c r="B147" s="220" t="s">
        <v>232</v>
      </c>
      <c r="C147" s="288" t="s">
        <v>50</v>
      </c>
      <c r="D147" s="689">
        <v>1186</v>
      </c>
      <c r="E147" s="224">
        <v>1233</v>
      </c>
      <c r="F147" s="689">
        <v>1233</v>
      </c>
      <c r="G147" s="672">
        <f>F147/E147*100</f>
        <v>100</v>
      </c>
    </row>
    <row r="148" spans="1:7" ht="14.25">
      <c r="A148" s="257">
        <v>120</v>
      </c>
      <c r="B148" s="252" t="s">
        <v>9</v>
      </c>
      <c r="C148" s="222" t="s">
        <v>44</v>
      </c>
      <c r="D148" s="689">
        <v>85</v>
      </c>
      <c r="E148" s="223">
        <v>83</v>
      </c>
      <c r="F148" s="689">
        <v>83</v>
      </c>
      <c r="G148" s="672">
        <f>F148/E148*100</f>
        <v>100</v>
      </c>
    </row>
    <row r="149" spans="1:7" ht="14.25">
      <c r="A149" s="257">
        <v>121</v>
      </c>
      <c r="B149" s="252" t="s">
        <v>16</v>
      </c>
      <c r="C149" s="222" t="s">
        <v>40</v>
      </c>
      <c r="D149" s="689">
        <v>26250</v>
      </c>
      <c r="E149" s="223">
        <v>26250</v>
      </c>
      <c r="F149" s="689">
        <v>26640</v>
      </c>
      <c r="G149" s="672">
        <f>F149/E149*100</f>
        <v>101.4857142857143</v>
      </c>
    </row>
    <row r="150" spans="1:7" ht="15.75">
      <c r="A150" s="242"/>
      <c r="B150" s="283" t="s">
        <v>34</v>
      </c>
      <c r="C150" s="264"/>
      <c r="D150" s="689"/>
      <c r="E150" s="689"/>
      <c r="F150" s="689"/>
      <c r="G150" s="672"/>
    </row>
    <row r="151" spans="1:7" ht="28.5">
      <c r="A151" s="257">
        <v>122</v>
      </c>
      <c r="B151" s="244" t="s">
        <v>35</v>
      </c>
      <c r="C151" s="222" t="s">
        <v>50</v>
      </c>
      <c r="D151" s="689">
        <v>1239</v>
      </c>
      <c r="E151" s="689">
        <v>1240</v>
      </c>
      <c r="F151" s="689">
        <v>1193</v>
      </c>
      <c r="G151" s="672">
        <f>F151/E151*100</f>
        <v>96.20967741935483</v>
      </c>
    </row>
  </sheetData>
  <sheetProtection/>
  <mergeCells count="4">
    <mergeCell ref="A1:G1"/>
    <mergeCell ref="C88:C89"/>
    <mergeCell ref="C97:C99"/>
    <mergeCell ref="C118:C1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6">
      <selection activeCell="M11" sqref="M11"/>
    </sheetView>
  </sheetViews>
  <sheetFormatPr defaultColWidth="9.140625" defaultRowHeight="15"/>
  <cols>
    <col min="1" max="1" width="5.57421875" style="186" customWidth="1"/>
    <col min="2" max="2" width="42.421875" style="128" customWidth="1"/>
    <col min="3" max="3" width="10.7109375" style="205" customWidth="1"/>
    <col min="4" max="4" width="10.140625" style="186" customWidth="1"/>
    <col min="5" max="5" width="11.57421875" style="206" customWidth="1"/>
    <col min="6" max="6" width="10.8515625" style="206" customWidth="1"/>
    <col min="7" max="7" width="9.421875" style="206" customWidth="1"/>
    <col min="8" max="11" width="9.140625" style="312" hidden="1" customWidth="1"/>
    <col min="12" max="13" width="9.140625" style="312" customWidth="1"/>
    <col min="14" max="14" width="9.8515625" style="312" customWidth="1"/>
    <col min="15" max="16384" width="9.140625" style="312" customWidth="1"/>
  </cols>
  <sheetData>
    <row r="1" spans="1:7" ht="15.75">
      <c r="A1" s="436" t="s">
        <v>126</v>
      </c>
      <c r="B1" s="437"/>
      <c r="C1" s="437"/>
      <c r="D1" s="437"/>
      <c r="E1" s="437"/>
      <c r="F1" s="437"/>
      <c r="G1" s="437"/>
    </row>
    <row r="2" spans="1:7" s="188" customFormat="1" ht="62.25">
      <c r="A2" s="116"/>
      <c r="B2" s="117" t="s">
        <v>51</v>
      </c>
      <c r="C2" s="118" t="s">
        <v>36</v>
      </c>
      <c r="D2" s="119" t="s">
        <v>156</v>
      </c>
      <c r="E2" s="119" t="s">
        <v>157</v>
      </c>
      <c r="F2" s="119" t="s">
        <v>158</v>
      </c>
      <c r="G2" s="119" t="s">
        <v>38</v>
      </c>
    </row>
    <row r="3" spans="1:7" s="313" customFormat="1" ht="15.75">
      <c r="A3" s="120"/>
      <c r="B3" s="8" t="s">
        <v>0</v>
      </c>
      <c r="C3" s="121"/>
      <c r="D3" s="122"/>
      <c r="E3" s="123"/>
      <c r="F3" s="123"/>
      <c r="G3" s="123"/>
    </row>
    <row r="4" spans="1:11" s="313" customFormat="1" ht="15.75">
      <c r="A4" s="120">
        <v>1</v>
      </c>
      <c r="B4" s="124" t="s">
        <v>1</v>
      </c>
      <c r="C4" s="121" t="s">
        <v>37</v>
      </c>
      <c r="D4" s="135">
        <v>23.7</v>
      </c>
      <c r="E4" s="4">
        <v>23.7</v>
      </c>
      <c r="F4" s="4">
        <v>23.7</v>
      </c>
      <c r="G4" s="121">
        <f>F4/E4*100</f>
        <v>100</v>
      </c>
      <c r="H4" s="121">
        <v>23.7</v>
      </c>
      <c r="I4" s="121">
        <v>23.7</v>
      </c>
      <c r="J4" s="121">
        <v>23.7</v>
      </c>
      <c r="K4" s="121">
        <v>23.7</v>
      </c>
    </row>
    <row r="5" spans="1:11" s="313" customFormat="1" ht="30.75">
      <c r="A5" s="120">
        <f>A4+1</f>
        <v>2</v>
      </c>
      <c r="B5" s="124" t="s">
        <v>2</v>
      </c>
      <c r="C5" s="121" t="s">
        <v>37</v>
      </c>
      <c r="D5" s="127">
        <v>17.57</v>
      </c>
      <c r="E5" s="6">
        <v>17.57</v>
      </c>
      <c r="F5" s="6">
        <v>17.57</v>
      </c>
      <c r="G5" s="125">
        <f>F5/E5*100</f>
        <v>100</v>
      </c>
      <c r="H5" s="127">
        <v>17.57</v>
      </c>
      <c r="I5" s="127">
        <v>17.57</v>
      </c>
      <c r="J5" s="127">
        <v>17.57</v>
      </c>
      <c r="K5" s="127">
        <v>17.57</v>
      </c>
    </row>
    <row r="6" spans="1:7" s="313" customFormat="1" ht="15.75">
      <c r="A6" s="120">
        <f>A5+1</f>
        <v>3</v>
      </c>
      <c r="B6" s="124" t="s">
        <v>3</v>
      </c>
      <c r="C6" s="121" t="s">
        <v>37</v>
      </c>
      <c r="D6" s="127">
        <v>11</v>
      </c>
      <c r="E6" s="6">
        <v>11</v>
      </c>
      <c r="F6" s="6">
        <v>11</v>
      </c>
      <c r="G6" s="125">
        <f>F6/E6*100</f>
        <v>100</v>
      </c>
    </row>
    <row r="7" spans="1:12" s="313" customFormat="1" ht="15.75">
      <c r="A7" s="120">
        <f>A6+1</f>
        <v>4</v>
      </c>
      <c r="B7" s="124" t="s">
        <v>53</v>
      </c>
      <c r="C7" s="121" t="s">
        <v>38</v>
      </c>
      <c r="D7" s="127">
        <v>8.3</v>
      </c>
      <c r="E7" s="6">
        <v>8.3</v>
      </c>
      <c r="F7" s="6">
        <v>8.3</v>
      </c>
      <c r="G7" s="125">
        <f>F7/E7*100</f>
        <v>100</v>
      </c>
      <c r="L7" s="314"/>
    </row>
    <row r="8" spans="1:12" s="313" customFormat="1" ht="15.75">
      <c r="A8" s="120">
        <f>A7+1</f>
        <v>5</v>
      </c>
      <c r="B8" s="128" t="s">
        <v>52</v>
      </c>
      <c r="C8" s="121" t="s">
        <v>38</v>
      </c>
      <c r="D8" s="127">
        <v>0.5</v>
      </c>
      <c r="E8" s="6">
        <v>0.5</v>
      </c>
      <c r="F8" s="6">
        <v>0.5</v>
      </c>
      <c r="G8" s="121">
        <f>F8/E8*100</f>
        <v>100</v>
      </c>
      <c r="L8" s="314"/>
    </row>
    <row r="9" spans="1:12" s="313" customFormat="1" ht="15.75">
      <c r="A9" s="120"/>
      <c r="B9" s="8" t="s">
        <v>67</v>
      </c>
      <c r="C9" s="121"/>
      <c r="D9" s="121"/>
      <c r="E9" s="127"/>
      <c r="F9" s="126"/>
      <c r="G9" s="127"/>
      <c r="L9" s="314"/>
    </row>
    <row r="10" spans="1:7" s="313" customFormat="1" ht="15.75">
      <c r="A10" s="120">
        <f>A8+1</f>
        <v>6</v>
      </c>
      <c r="B10" s="124" t="s">
        <v>4</v>
      </c>
      <c r="C10" s="121" t="s">
        <v>39</v>
      </c>
      <c r="D10" s="132">
        <v>264.6</v>
      </c>
      <c r="E10" s="27">
        <v>118</v>
      </c>
      <c r="F10" s="126">
        <v>223.7</v>
      </c>
      <c r="G10" s="130">
        <f aca="true" t="shared" si="0" ref="G10:G16">F10/E10*100</f>
        <v>189.57627118644066</v>
      </c>
    </row>
    <row r="11" spans="1:7" s="191" customFormat="1" ht="15.75">
      <c r="A11" s="120"/>
      <c r="B11" s="124" t="s">
        <v>54</v>
      </c>
      <c r="C11" s="121" t="s">
        <v>39</v>
      </c>
      <c r="D11" s="132">
        <v>174.3</v>
      </c>
      <c r="E11" s="27">
        <v>87.6</v>
      </c>
      <c r="F11" s="126">
        <v>115.4</v>
      </c>
      <c r="G11" s="130">
        <f t="shared" si="0"/>
        <v>131.73515981735162</v>
      </c>
    </row>
    <row r="12" spans="1:7" s="313" customFormat="1" ht="15.75">
      <c r="A12" s="120">
        <f>A10+1</f>
        <v>7</v>
      </c>
      <c r="B12" s="131" t="s">
        <v>5</v>
      </c>
      <c r="C12" s="121"/>
      <c r="D12" s="132">
        <v>22643</v>
      </c>
      <c r="E12" s="27">
        <v>23280</v>
      </c>
      <c r="F12" s="126">
        <v>23280</v>
      </c>
      <c r="G12" s="127">
        <f t="shared" si="0"/>
        <v>100</v>
      </c>
    </row>
    <row r="13" spans="1:7" s="315" customFormat="1" ht="30.75">
      <c r="A13" s="120">
        <f>A12+1</f>
        <v>8</v>
      </c>
      <c r="B13" s="131" t="s">
        <v>6</v>
      </c>
      <c r="C13" s="133" t="s">
        <v>41</v>
      </c>
      <c r="D13" s="132">
        <v>3.6</v>
      </c>
      <c r="E13" s="27">
        <v>3.6</v>
      </c>
      <c r="F13" s="127">
        <v>3.6</v>
      </c>
      <c r="G13" s="127">
        <f t="shared" si="0"/>
        <v>100</v>
      </c>
    </row>
    <row r="14" spans="1:7" s="313" customFormat="1" ht="46.5">
      <c r="A14" s="120">
        <f>A13+1</f>
        <v>9</v>
      </c>
      <c r="B14" s="131" t="s">
        <v>7</v>
      </c>
      <c r="C14" s="121" t="s">
        <v>38</v>
      </c>
      <c r="D14" s="132">
        <v>15.1</v>
      </c>
      <c r="E14" s="27">
        <v>15.1</v>
      </c>
      <c r="F14" s="127">
        <v>15.1</v>
      </c>
      <c r="G14" s="127">
        <f t="shared" si="0"/>
        <v>100</v>
      </c>
    </row>
    <row r="15" spans="1:7" s="313" customFormat="1" ht="46.5">
      <c r="A15" s="120">
        <f>A14+1</f>
        <v>10</v>
      </c>
      <c r="B15" s="134" t="s">
        <v>122</v>
      </c>
      <c r="C15" s="121" t="s">
        <v>42</v>
      </c>
      <c r="D15" s="132">
        <v>78.7</v>
      </c>
      <c r="E15" s="103">
        <v>52.6</v>
      </c>
      <c r="F15" s="127">
        <v>60.8</v>
      </c>
      <c r="G15" s="130">
        <f t="shared" si="0"/>
        <v>115.58935361216729</v>
      </c>
    </row>
    <row r="16" spans="1:7" s="313" customFormat="1" ht="62.25">
      <c r="A16" s="120">
        <f>A15+1</f>
        <v>11</v>
      </c>
      <c r="B16" s="124" t="s">
        <v>130</v>
      </c>
      <c r="C16" s="121" t="s">
        <v>40</v>
      </c>
      <c r="D16" s="135">
        <v>1532.8</v>
      </c>
      <c r="E16" s="6">
        <v>1705</v>
      </c>
      <c r="F16" s="127">
        <v>1567</v>
      </c>
      <c r="G16" s="136">
        <f t="shared" si="0"/>
        <v>91.90615835777126</v>
      </c>
    </row>
    <row r="17" spans="1:7" s="313" customFormat="1" ht="30.75">
      <c r="A17" s="120"/>
      <c r="B17" s="8" t="s">
        <v>68</v>
      </c>
      <c r="C17" s="121"/>
      <c r="D17" s="121"/>
      <c r="E17" s="127"/>
      <c r="F17" s="127"/>
      <c r="G17" s="127"/>
    </row>
    <row r="18" spans="1:14" s="313" customFormat="1" ht="15.75">
      <c r="A18" s="120">
        <f>A16+1</f>
        <v>12</v>
      </c>
      <c r="B18" s="124" t="s">
        <v>11</v>
      </c>
      <c r="C18" s="121" t="s">
        <v>42</v>
      </c>
      <c r="D18" s="132">
        <v>3763.4</v>
      </c>
      <c r="E18" s="6">
        <v>3552.4</v>
      </c>
      <c r="F18" s="127">
        <v>3857.8</v>
      </c>
      <c r="G18" s="130">
        <f>F18/E18*100</f>
        <v>108.5970048417971</v>
      </c>
      <c r="L18" s="314"/>
      <c r="N18" s="317"/>
    </row>
    <row r="19" spans="1:12" s="313" customFormat="1" ht="15.75">
      <c r="A19" s="137">
        <f>A18+1</f>
        <v>13</v>
      </c>
      <c r="B19" s="124" t="s">
        <v>60</v>
      </c>
      <c r="C19" s="121" t="s">
        <v>39</v>
      </c>
      <c r="D19" s="132">
        <v>138.7</v>
      </c>
      <c r="E19" s="6">
        <v>44.3</v>
      </c>
      <c r="F19" s="127">
        <f>F24+F29+F34+F39+F44</f>
        <v>65.4</v>
      </c>
      <c r="G19" s="130">
        <f>F19/E19*100</f>
        <v>147.62979683972915</v>
      </c>
      <c r="L19" s="314"/>
    </row>
    <row r="20" spans="1:12" s="313" customFormat="1" ht="30.75">
      <c r="A20" s="137">
        <f>A19+1</f>
        <v>14</v>
      </c>
      <c r="B20" s="124" t="s">
        <v>8</v>
      </c>
      <c r="C20" s="121" t="s">
        <v>43</v>
      </c>
      <c r="D20" s="132">
        <v>2753</v>
      </c>
      <c r="E20" s="6">
        <v>2582</v>
      </c>
      <c r="F20" s="138">
        <v>2804</v>
      </c>
      <c r="G20" s="130">
        <f>F20/E20*100</f>
        <v>108.59798605731991</v>
      </c>
      <c r="L20" s="314"/>
    </row>
    <row r="21" spans="1:7" s="313" customFormat="1" ht="15.75">
      <c r="A21" s="137">
        <v>15</v>
      </c>
      <c r="B21" s="134" t="s">
        <v>131</v>
      </c>
      <c r="C21" s="121" t="s">
        <v>40</v>
      </c>
      <c r="D21" s="132">
        <v>22179</v>
      </c>
      <c r="E21" s="57">
        <v>22000</v>
      </c>
      <c r="F21" s="139">
        <v>22400</v>
      </c>
      <c r="G21" s="130">
        <f aca="true" t="shared" si="1" ref="G21:G26">F21/E21*100</f>
        <v>101.81818181818181</v>
      </c>
    </row>
    <row r="22" spans="1:7" s="313" customFormat="1" ht="15.75">
      <c r="A22" s="137"/>
      <c r="B22" s="140" t="s">
        <v>10</v>
      </c>
      <c r="C22" s="121"/>
      <c r="D22" s="127"/>
      <c r="E22" s="127"/>
      <c r="F22" s="127"/>
      <c r="G22" s="130"/>
    </row>
    <row r="23" spans="1:13" s="313" customFormat="1" ht="15.75">
      <c r="A23" s="137">
        <f>A21+1</f>
        <v>16</v>
      </c>
      <c r="B23" s="124" t="s">
        <v>11</v>
      </c>
      <c r="C23" s="121" t="s">
        <v>42</v>
      </c>
      <c r="D23" s="132">
        <v>3481.4</v>
      </c>
      <c r="E23" s="6">
        <v>3268.2</v>
      </c>
      <c r="F23" s="127">
        <v>3526</v>
      </c>
      <c r="G23" s="130">
        <f t="shared" si="1"/>
        <v>107.88813414111745</v>
      </c>
      <c r="L23" s="314"/>
      <c r="M23" s="318"/>
    </row>
    <row r="24" spans="1:12" s="313" customFormat="1" ht="15.75">
      <c r="A24" s="137">
        <f>A23+1</f>
        <v>17</v>
      </c>
      <c r="B24" s="124" t="s">
        <v>60</v>
      </c>
      <c r="C24" s="121" t="s">
        <v>42</v>
      </c>
      <c r="D24" s="132">
        <v>134.8</v>
      </c>
      <c r="E24" s="6">
        <v>43.8</v>
      </c>
      <c r="F24" s="127">
        <v>40.9</v>
      </c>
      <c r="G24" s="130">
        <f t="shared" si="1"/>
        <v>93.37899543378995</v>
      </c>
      <c r="L24" s="314"/>
    </row>
    <row r="25" spans="1:12" s="313" customFormat="1" ht="30.75">
      <c r="A25" s="137">
        <f>A24+1</f>
        <v>18</v>
      </c>
      <c r="B25" s="124" t="s">
        <v>8</v>
      </c>
      <c r="C25" s="121" t="s">
        <v>43</v>
      </c>
      <c r="D25" s="132">
        <v>9807</v>
      </c>
      <c r="E25" s="6">
        <v>9104</v>
      </c>
      <c r="F25" s="127">
        <v>9687</v>
      </c>
      <c r="G25" s="130">
        <f t="shared" si="1"/>
        <v>106.40377855887522</v>
      </c>
      <c r="H25" s="195"/>
      <c r="L25" s="314"/>
    </row>
    <row r="26" spans="1:12" s="313" customFormat="1" ht="15.75">
      <c r="A26" s="137">
        <v>19</v>
      </c>
      <c r="B26" s="134" t="s">
        <v>131</v>
      </c>
      <c r="C26" s="121" t="s">
        <v>40</v>
      </c>
      <c r="D26" s="132">
        <v>25694</v>
      </c>
      <c r="E26" s="6">
        <v>29900</v>
      </c>
      <c r="F26" s="127">
        <v>26632</v>
      </c>
      <c r="G26" s="130">
        <f t="shared" si="1"/>
        <v>89.07023411371237</v>
      </c>
      <c r="L26" s="314"/>
    </row>
    <row r="27" spans="1:12" s="313" customFormat="1" ht="32.25">
      <c r="A27" s="137"/>
      <c r="B27" s="143" t="s">
        <v>87</v>
      </c>
      <c r="C27" s="144"/>
      <c r="D27" s="145"/>
      <c r="E27" s="127"/>
      <c r="F27" s="127"/>
      <c r="G27" s="146"/>
      <c r="L27" s="319"/>
    </row>
    <row r="28" spans="1:12" s="313" customFormat="1" ht="15.75">
      <c r="A28" s="137">
        <f>A26+1</f>
        <v>20</v>
      </c>
      <c r="B28" s="147" t="s">
        <v>11</v>
      </c>
      <c r="C28" s="121" t="s">
        <v>42</v>
      </c>
      <c r="D28" s="132">
        <v>2.8</v>
      </c>
      <c r="E28" s="6">
        <v>2.6</v>
      </c>
      <c r="F28" s="127">
        <v>2.8</v>
      </c>
      <c r="G28" s="130">
        <f>F28/E28*100</f>
        <v>107.6923076923077</v>
      </c>
      <c r="L28" s="319"/>
    </row>
    <row r="29" spans="1:12" s="313" customFormat="1" ht="15.75">
      <c r="A29" s="137">
        <f>A28+1</f>
        <v>21</v>
      </c>
      <c r="B29" s="147" t="s">
        <v>60</v>
      </c>
      <c r="C29" s="121" t="s">
        <v>42</v>
      </c>
      <c r="D29" s="132">
        <v>0</v>
      </c>
      <c r="E29" s="6">
        <v>0</v>
      </c>
      <c r="F29" s="127">
        <v>0</v>
      </c>
      <c r="G29" s="130">
        <v>0</v>
      </c>
      <c r="L29" s="319"/>
    </row>
    <row r="30" spans="1:12" s="313" customFormat="1" ht="30.75">
      <c r="A30" s="137">
        <f>A29+1</f>
        <v>22</v>
      </c>
      <c r="B30" s="147" t="s">
        <v>8</v>
      </c>
      <c r="C30" s="121" t="s">
        <v>43</v>
      </c>
      <c r="D30" s="132">
        <v>240</v>
      </c>
      <c r="E30" s="60">
        <v>186</v>
      </c>
      <c r="F30" s="320">
        <v>233</v>
      </c>
      <c r="G30" s="130">
        <f>F30/E30*100</f>
        <v>125.26881720430107</v>
      </c>
      <c r="L30" s="319"/>
    </row>
    <row r="31" spans="1:12" s="313" customFormat="1" ht="15.75">
      <c r="A31" s="137">
        <f>A30+1</f>
        <v>23</v>
      </c>
      <c r="B31" s="150" t="s">
        <v>131</v>
      </c>
      <c r="C31" s="121" t="s">
        <v>40</v>
      </c>
      <c r="D31" s="132">
        <v>16837</v>
      </c>
      <c r="E31" s="62">
        <v>14426</v>
      </c>
      <c r="F31" s="151">
        <v>16544</v>
      </c>
      <c r="G31" s="130">
        <f>F31/E31*100</f>
        <v>114.68182448357133</v>
      </c>
      <c r="L31" s="319"/>
    </row>
    <row r="32" spans="1:12" s="313" customFormat="1" ht="32.25">
      <c r="A32" s="137"/>
      <c r="B32" s="152" t="s">
        <v>61</v>
      </c>
      <c r="C32" s="144"/>
      <c r="D32" s="144"/>
      <c r="E32" s="6"/>
      <c r="F32" s="127"/>
      <c r="G32" s="127"/>
      <c r="L32" s="319"/>
    </row>
    <row r="33" spans="1:12" s="313" customFormat="1" ht="15.75">
      <c r="A33" s="137">
        <v>24</v>
      </c>
      <c r="B33" s="124" t="s">
        <v>11</v>
      </c>
      <c r="C33" s="121" t="s">
        <v>42</v>
      </c>
      <c r="D33" s="135">
        <v>193</v>
      </c>
      <c r="E33" s="6">
        <v>182.9</v>
      </c>
      <c r="F33" s="127">
        <v>185.9</v>
      </c>
      <c r="G33" s="130">
        <f>F33/E33*100</f>
        <v>101.64024056861673</v>
      </c>
      <c r="L33" s="321"/>
    </row>
    <row r="34" spans="1:12" s="313" customFormat="1" ht="15.75">
      <c r="A34" s="137">
        <f>A33+1</f>
        <v>25</v>
      </c>
      <c r="B34" s="124" t="s">
        <v>60</v>
      </c>
      <c r="C34" s="121" t="s">
        <v>42</v>
      </c>
      <c r="D34" s="135">
        <v>2.8</v>
      </c>
      <c r="E34" s="6">
        <v>0</v>
      </c>
      <c r="F34" s="127">
        <v>0</v>
      </c>
      <c r="G34" s="130">
        <v>0</v>
      </c>
      <c r="L34" s="314"/>
    </row>
    <row r="35" spans="1:12" s="313" customFormat="1" ht="30.75">
      <c r="A35" s="137">
        <f>A34+1</f>
        <v>26</v>
      </c>
      <c r="B35" s="124" t="s">
        <v>8</v>
      </c>
      <c r="C35" s="121" t="s">
        <v>43</v>
      </c>
      <c r="D35" s="135">
        <v>231</v>
      </c>
      <c r="E35" s="58">
        <v>218.7</v>
      </c>
      <c r="F35" s="153">
        <v>222</v>
      </c>
      <c r="G35" s="130">
        <f>F35/E35*100</f>
        <v>101.50891632373114</v>
      </c>
      <c r="L35" s="314"/>
    </row>
    <row r="36" spans="1:7" s="313" customFormat="1" ht="15.75">
      <c r="A36" s="137">
        <v>27</v>
      </c>
      <c r="B36" s="134" t="s">
        <v>131</v>
      </c>
      <c r="C36" s="121" t="s">
        <v>40</v>
      </c>
      <c r="D36" s="135">
        <v>17254</v>
      </c>
      <c r="E36" s="55">
        <v>17254</v>
      </c>
      <c r="F36" s="154">
        <v>18000</v>
      </c>
      <c r="G36" s="130">
        <f>F36/E36*100</f>
        <v>104.32363509910745</v>
      </c>
    </row>
    <row r="37" spans="1:7" s="313" customFormat="1" ht="32.25">
      <c r="A37" s="137"/>
      <c r="B37" s="140" t="s">
        <v>78</v>
      </c>
      <c r="C37" s="144"/>
      <c r="D37" s="127"/>
      <c r="E37" s="6"/>
      <c r="F37" s="127"/>
      <c r="G37" s="127"/>
    </row>
    <row r="38" spans="1:7" s="313" customFormat="1" ht="15.75">
      <c r="A38" s="137">
        <f>A36+1</f>
        <v>28</v>
      </c>
      <c r="B38" s="124" t="s">
        <v>11</v>
      </c>
      <c r="C38" s="121" t="s">
        <v>42</v>
      </c>
      <c r="D38" s="135">
        <v>86.2</v>
      </c>
      <c r="E38" s="6">
        <v>98.7</v>
      </c>
      <c r="F38" s="127">
        <v>143</v>
      </c>
      <c r="G38" s="130">
        <f>F38/E38*100</f>
        <v>144.88348530901723</v>
      </c>
    </row>
    <row r="39" spans="1:7" s="313" customFormat="1" ht="15.75">
      <c r="A39" s="137">
        <f>A38+1</f>
        <v>29</v>
      </c>
      <c r="B39" s="124" t="s">
        <v>60</v>
      </c>
      <c r="C39" s="121" t="s">
        <v>42</v>
      </c>
      <c r="D39" s="135">
        <v>1.1</v>
      </c>
      <c r="E39" s="27">
        <v>0.5</v>
      </c>
      <c r="F39" s="127">
        <v>3.2</v>
      </c>
      <c r="G39" s="130">
        <v>0</v>
      </c>
    </row>
    <row r="40" spans="1:7" s="313" customFormat="1" ht="30.75">
      <c r="A40" s="137">
        <f>A39+1</f>
        <v>30</v>
      </c>
      <c r="B40" s="124" t="s">
        <v>8</v>
      </c>
      <c r="C40" s="121" t="s">
        <v>43</v>
      </c>
      <c r="D40" s="135">
        <v>526</v>
      </c>
      <c r="E40" s="337">
        <v>602</v>
      </c>
      <c r="F40" s="138">
        <v>872</v>
      </c>
      <c r="G40" s="130">
        <f>F40/E40*100</f>
        <v>144.85049833887044</v>
      </c>
    </row>
    <row r="41" spans="1:7" s="313" customFormat="1" ht="15.75">
      <c r="A41" s="137">
        <v>31</v>
      </c>
      <c r="B41" s="134" t="s">
        <v>131</v>
      </c>
      <c r="C41" s="121" t="s">
        <v>40</v>
      </c>
      <c r="D41" s="135">
        <v>17860</v>
      </c>
      <c r="E41" s="55">
        <v>17860</v>
      </c>
      <c r="F41" s="275">
        <v>18169</v>
      </c>
      <c r="G41" s="130">
        <f>F41/E41*100</f>
        <v>101.73012318029116</v>
      </c>
    </row>
    <row r="42" spans="1:7" s="313" customFormat="1" ht="15.75">
      <c r="A42" s="137"/>
      <c r="B42" s="18" t="s">
        <v>12</v>
      </c>
      <c r="C42" s="144"/>
      <c r="D42" s="132"/>
      <c r="E42" s="27"/>
      <c r="F42" s="127"/>
      <c r="G42" s="127"/>
    </row>
    <row r="43" spans="1:7" s="313" customFormat="1" ht="15.75">
      <c r="A43" s="137">
        <f>A41+1</f>
        <v>32</v>
      </c>
      <c r="B43" s="134" t="s">
        <v>85</v>
      </c>
      <c r="C43" s="121" t="s">
        <v>42</v>
      </c>
      <c r="D43" s="135">
        <v>878.9</v>
      </c>
      <c r="E43" s="27">
        <v>900</v>
      </c>
      <c r="F43" s="248">
        <v>890.2</v>
      </c>
      <c r="G43" s="130">
        <f>F43/E43*100</f>
        <v>98.91111111111111</v>
      </c>
    </row>
    <row r="44" spans="1:7" s="313" customFormat="1" ht="15.75">
      <c r="A44" s="137">
        <f>A43+1</f>
        <v>33</v>
      </c>
      <c r="B44" s="124" t="s">
        <v>60</v>
      </c>
      <c r="C44" s="121" t="s">
        <v>42</v>
      </c>
      <c r="D44" s="135">
        <v>13.7</v>
      </c>
      <c r="E44" s="27">
        <v>13</v>
      </c>
      <c r="F44" s="126">
        <v>21.3</v>
      </c>
      <c r="G44" s="136">
        <v>1360</v>
      </c>
    </row>
    <row r="45" spans="1:7" s="313" customFormat="1" ht="30.75">
      <c r="A45" s="137">
        <f>A44+1</f>
        <v>34</v>
      </c>
      <c r="B45" s="134" t="s">
        <v>8</v>
      </c>
      <c r="C45" s="121" t="s">
        <v>43</v>
      </c>
      <c r="D45" s="135">
        <v>0.26</v>
      </c>
      <c r="E45" s="27">
        <v>0.27</v>
      </c>
      <c r="F45" s="156">
        <v>0.234</v>
      </c>
      <c r="G45" s="130">
        <v>100</v>
      </c>
    </row>
    <row r="46" spans="1:7" s="313" customFormat="1" ht="15.75">
      <c r="A46" s="137">
        <v>35</v>
      </c>
      <c r="B46" s="134" t="s">
        <v>13</v>
      </c>
      <c r="C46" s="121" t="s">
        <v>40</v>
      </c>
      <c r="D46" s="135">
        <v>9037</v>
      </c>
      <c r="E46" s="6">
        <v>10000</v>
      </c>
      <c r="F46" s="127">
        <v>10000</v>
      </c>
      <c r="G46" s="130">
        <f>F46/E46*100</f>
        <v>100</v>
      </c>
    </row>
    <row r="47" spans="1:7" s="313" customFormat="1" ht="15.75">
      <c r="A47" s="157"/>
      <c r="B47" s="19" t="s">
        <v>18</v>
      </c>
      <c r="C47" s="144"/>
      <c r="D47" s="144"/>
      <c r="E47" s="27"/>
      <c r="F47" s="127"/>
      <c r="G47" s="127"/>
    </row>
    <row r="48" spans="1:7" s="313" customFormat="1" ht="15.75">
      <c r="A48" s="157">
        <f>A46+1</f>
        <v>36</v>
      </c>
      <c r="B48" s="124" t="s">
        <v>19</v>
      </c>
      <c r="C48" s="121" t="s">
        <v>44</v>
      </c>
      <c r="D48" s="135">
        <v>85</v>
      </c>
      <c r="E48" s="27">
        <v>80</v>
      </c>
      <c r="F48" s="127">
        <v>65</v>
      </c>
      <c r="G48" s="127">
        <f>F48/E48*100</f>
        <v>81.25</v>
      </c>
    </row>
    <row r="49" spans="1:12" s="313" customFormat="1" ht="30.75">
      <c r="A49" s="157">
        <f>A48+1</f>
        <v>37</v>
      </c>
      <c r="B49" s="124" t="s">
        <v>20</v>
      </c>
      <c r="C49" s="121" t="s">
        <v>39</v>
      </c>
      <c r="D49" s="135">
        <v>0</v>
      </c>
      <c r="E49" s="27">
        <v>0.4</v>
      </c>
      <c r="F49" s="153">
        <v>0.4</v>
      </c>
      <c r="G49" s="127">
        <v>100</v>
      </c>
      <c r="L49" s="314"/>
    </row>
    <row r="50" spans="1:12" s="313" customFormat="1" ht="15.75">
      <c r="A50" s="157">
        <f>A49+1</f>
        <v>38</v>
      </c>
      <c r="B50" s="124" t="s">
        <v>60</v>
      </c>
      <c r="C50" s="121" t="s">
        <v>39</v>
      </c>
      <c r="D50" s="135">
        <v>0.4</v>
      </c>
      <c r="E50" s="27">
        <v>0.3</v>
      </c>
      <c r="F50" s="153">
        <v>0.2</v>
      </c>
      <c r="G50" s="127">
        <v>100</v>
      </c>
      <c r="L50" s="314"/>
    </row>
    <row r="51" spans="1:12" s="313" customFormat="1" ht="15.75">
      <c r="A51" s="157">
        <v>39</v>
      </c>
      <c r="B51" s="134" t="s">
        <v>131</v>
      </c>
      <c r="C51" s="121" t="s">
        <v>40</v>
      </c>
      <c r="D51" s="135">
        <v>11500</v>
      </c>
      <c r="E51" s="6">
        <v>11500</v>
      </c>
      <c r="F51" s="127">
        <v>11500</v>
      </c>
      <c r="G51" s="127">
        <f aca="true" t="shared" si="2" ref="G51:G57">F51/E51*100</f>
        <v>100</v>
      </c>
      <c r="L51" s="325"/>
    </row>
    <row r="52" spans="1:12" s="313" customFormat="1" ht="30.75">
      <c r="A52" s="120"/>
      <c r="B52" s="18" t="s">
        <v>21</v>
      </c>
      <c r="C52" s="121"/>
      <c r="D52" s="132"/>
      <c r="E52" s="158"/>
      <c r="F52" s="158"/>
      <c r="G52" s="127"/>
      <c r="L52" s="325"/>
    </row>
    <row r="53" spans="1:12" s="313" customFormat="1" ht="15.75">
      <c r="A53" s="120">
        <f>A51+1</f>
        <v>40</v>
      </c>
      <c r="B53" s="124" t="s">
        <v>22</v>
      </c>
      <c r="C53" s="121" t="s">
        <v>42</v>
      </c>
      <c r="D53" s="338">
        <v>1265.5</v>
      </c>
      <c r="E53" s="6">
        <v>1325</v>
      </c>
      <c r="F53" s="127">
        <v>1223.7</v>
      </c>
      <c r="G53" s="130">
        <f t="shared" si="2"/>
        <v>92.35471698113209</v>
      </c>
      <c r="L53" s="314"/>
    </row>
    <row r="54" spans="1:12" s="313" customFormat="1" ht="15.75">
      <c r="A54" s="157">
        <f>A53+1</f>
        <v>41</v>
      </c>
      <c r="B54" s="124" t="s">
        <v>23</v>
      </c>
      <c r="C54" s="121" t="s">
        <v>42</v>
      </c>
      <c r="D54" s="338">
        <v>229.5</v>
      </c>
      <c r="E54" s="6">
        <v>239</v>
      </c>
      <c r="F54" s="127">
        <v>239.8</v>
      </c>
      <c r="G54" s="130">
        <f t="shared" si="2"/>
        <v>100.33472803347281</v>
      </c>
      <c r="L54" s="314"/>
    </row>
    <row r="55" spans="1:7" s="313" customFormat="1" ht="15.75">
      <c r="A55" s="157">
        <f>A54+1</f>
        <v>42</v>
      </c>
      <c r="B55" s="124" t="s">
        <v>24</v>
      </c>
      <c r="C55" s="121" t="s">
        <v>42</v>
      </c>
      <c r="D55" s="338">
        <v>42.5</v>
      </c>
      <c r="E55" s="6">
        <v>44.3</v>
      </c>
      <c r="F55" s="127">
        <v>39.2</v>
      </c>
      <c r="G55" s="130">
        <f t="shared" si="2"/>
        <v>88.48758465011288</v>
      </c>
    </row>
    <row r="56" spans="1:12" s="313" customFormat="1" ht="15.75">
      <c r="A56" s="157">
        <f>A55+1</f>
        <v>43</v>
      </c>
      <c r="B56" s="124" t="s">
        <v>9</v>
      </c>
      <c r="C56" s="121" t="s">
        <v>44</v>
      </c>
      <c r="D56" s="135">
        <v>1165</v>
      </c>
      <c r="E56" s="6">
        <v>1170</v>
      </c>
      <c r="F56" s="127">
        <v>1170</v>
      </c>
      <c r="G56" s="130">
        <f t="shared" si="2"/>
        <v>100</v>
      </c>
      <c r="L56" s="326"/>
    </row>
    <row r="57" spans="1:7" s="313" customFormat="1" ht="15.75">
      <c r="A57" s="157">
        <f>A56+1</f>
        <v>44</v>
      </c>
      <c r="B57" s="124" t="s">
        <v>16</v>
      </c>
      <c r="C57" s="121" t="s">
        <v>40</v>
      </c>
      <c r="D57" s="135">
        <v>11000</v>
      </c>
      <c r="E57" s="6">
        <v>11500</v>
      </c>
      <c r="F57" s="127">
        <v>11500</v>
      </c>
      <c r="G57" s="130">
        <f t="shared" si="2"/>
        <v>100</v>
      </c>
    </row>
    <row r="58" spans="1:7" s="313" customFormat="1" ht="15.75">
      <c r="A58" s="157"/>
      <c r="B58" s="21" t="s">
        <v>25</v>
      </c>
      <c r="C58" s="144"/>
      <c r="D58" s="161"/>
      <c r="E58" s="6"/>
      <c r="F58" s="127"/>
      <c r="G58" s="127"/>
    </row>
    <row r="59" spans="1:12" s="313" customFormat="1" ht="62.25">
      <c r="A59" s="157">
        <f>A57+1</f>
        <v>45</v>
      </c>
      <c r="B59" s="134" t="s">
        <v>86</v>
      </c>
      <c r="C59" s="121" t="s">
        <v>42</v>
      </c>
      <c r="D59" s="135">
        <v>2105.9</v>
      </c>
      <c r="E59" s="6">
        <v>1200</v>
      </c>
      <c r="F59" s="127">
        <v>2119.7</v>
      </c>
      <c r="G59" s="130">
        <f>F59/E59*100</f>
        <v>176.64166666666665</v>
      </c>
      <c r="L59" s="327"/>
    </row>
    <row r="60" spans="1:7" s="313" customFormat="1" ht="15.75">
      <c r="A60" s="157">
        <f>A59+1</f>
        <v>46</v>
      </c>
      <c r="B60" s="134" t="s">
        <v>26</v>
      </c>
      <c r="C60" s="121" t="s">
        <v>50</v>
      </c>
      <c r="D60" s="178">
        <v>106</v>
      </c>
      <c r="E60" s="6">
        <v>93</v>
      </c>
      <c r="F60" s="161">
        <v>99</v>
      </c>
      <c r="G60" s="130">
        <f>F60/E60*100</f>
        <v>106.4516129032258</v>
      </c>
    </row>
    <row r="61" spans="1:7" s="313" customFormat="1" ht="93.75">
      <c r="A61" s="157">
        <v>47</v>
      </c>
      <c r="B61" s="134" t="s">
        <v>89</v>
      </c>
      <c r="C61" s="121" t="s">
        <v>38</v>
      </c>
      <c r="D61" s="178">
        <v>19.9</v>
      </c>
      <c r="E61" s="6">
        <v>19.9</v>
      </c>
      <c r="F61" s="127">
        <v>19.9</v>
      </c>
      <c r="G61" s="130">
        <f>F61/E61*100</f>
        <v>100</v>
      </c>
    </row>
    <row r="62" spans="1:7" s="313" customFormat="1" ht="30.75">
      <c r="A62" s="157">
        <v>48</v>
      </c>
      <c r="B62" s="134" t="s">
        <v>58</v>
      </c>
      <c r="C62" s="121" t="s">
        <v>44</v>
      </c>
      <c r="D62" s="178">
        <v>665</v>
      </c>
      <c r="E62" s="6">
        <v>665</v>
      </c>
      <c r="F62" s="161">
        <v>665</v>
      </c>
      <c r="G62" s="130">
        <f>F62/E62*100</f>
        <v>100</v>
      </c>
    </row>
    <row r="63" spans="1:7" s="313" customFormat="1" ht="15.75">
      <c r="A63" s="157">
        <v>49</v>
      </c>
      <c r="B63" s="134" t="s">
        <v>16</v>
      </c>
      <c r="C63" s="121" t="s">
        <v>40</v>
      </c>
      <c r="D63" s="135">
        <v>12282</v>
      </c>
      <c r="E63" s="6">
        <v>12300</v>
      </c>
      <c r="F63" s="127">
        <v>12300</v>
      </c>
      <c r="G63" s="130">
        <f>F63/E63*100</f>
        <v>100</v>
      </c>
    </row>
    <row r="64" spans="1:7" s="313" customFormat="1" ht="30.75">
      <c r="A64" s="157"/>
      <c r="B64" s="21" t="s">
        <v>33</v>
      </c>
      <c r="C64" s="144"/>
      <c r="D64" s="127"/>
      <c r="E64" s="127"/>
      <c r="F64" s="127"/>
      <c r="G64" s="127"/>
    </row>
    <row r="65" spans="1:7" s="313" customFormat="1" ht="62.25">
      <c r="A65" s="157">
        <f>A63+1</f>
        <v>50</v>
      </c>
      <c r="B65" s="124" t="s">
        <v>79</v>
      </c>
      <c r="C65" s="121" t="s">
        <v>49</v>
      </c>
      <c r="D65" s="132" t="s">
        <v>159</v>
      </c>
      <c r="E65" s="6">
        <v>8949.6</v>
      </c>
      <c r="F65" s="127">
        <v>9305.8</v>
      </c>
      <c r="G65" s="130">
        <f>F65/E65*100</f>
        <v>103.98006614820774</v>
      </c>
    </row>
    <row r="66" spans="1:7" s="313" customFormat="1" ht="15.75">
      <c r="A66" s="157">
        <v>51</v>
      </c>
      <c r="B66" s="124" t="s">
        <v>90</v>
      </c>
      <c r="C66" s="121" t="s">
        <v>50</v>
      </c>
      <c r="D66" s="132">
        <v>790</v>
      </c>
      <c r="E66" s="80">
        <v>974</v>
      </c>
      <c r="F66" s="158">
        <v>1055</v>
      </c>
      <c r="G66" s="130">
        <f>F66/E66*100</f>
        <v>108.31622176591375</v>
      </c>
    </row>
    <row r="67" spans="1:7" s="313" customFormat="1" ht="78">
      <c r="A67" s="157">
        <v>52</v>
      </c>
      <c r="B67" s="124" t="s">
        <v>94</v>
      </c>
      <c r="C67" s="121" t="s">
        <v>38</v>
      </c>
      <c r="D67" s="46">
        <v>26.7</v>
      </c>
      <c r="E67" s="80">
        <v>32</v>
      </c>
      <c r="F67" s="158">
        <v>32</v>
      </c>
      <c r="G67" s="130">
        <f>F67/E67*100</f>
        <v>100</v>
      </c>
    </row>
    <row r="68" spans="1:7" s="313" customFormat="1" ht="78">
      <c r="A68" s="157">
        <v>53</v>
      </c>
      <c r="B68" s="124" t="s">
        <v>93</v>
      </c>
      <c r="C68" s="121" t="s">
        <v>38</v>
      </c>
      <c r="D68" s="132">
        <v>81</v>
      </c>
      <c r="E68" s="80">
        <v>82.9</v>
      </c>
      <c r="F68" s="158">
        <v>85</v>
      </c>
      <c r="G68" s="130">
        <f>F68/E68*100</f>
        <v>102.5331724969843</v>
      </c>
    </row>
    <row r="69" spans="1:7" s="313" customFormat="1" ht="93.75">
      <c r="A69" s="157">
        <v>54</v>
      </c>
      <c r="B69" s="124" t="s">
        <v>91</v>
      </c>
      <c r="C69" s="163" t="s">
        <v>92</v>
      </c>
      <c r="D69" s="132">
        <v>28</v>
      </c>
      <c r="E69" s="80">
        <v>36</v>
      </c>
      <c r="F69" s="164">
        <v>39</v>
      </c>
      <c r="G69" s="130">
        <f>F69/E69*100</f>
        <v>108.33333333333333</v>
      </c>
    </row>
    <row r="70" spans="1:7" s="313" customFormat="1" ht="15.75">
      <c r="A70" s="120"/>
      <c r="B70" s="8" t="s">
        <v>69</v>
      </c>
      <c r="C70" s="121"/>
      <c r="D70" s="165"/>
      <c r="E70" s="158"/>
      <c r="F70" s="158"/>
      <c r="G70" s="158"/>
    </row>
    <row r="71" spans="1:7" s="313" customFormat="1" ht="46.5">
      <c r="A71" s="120">
        <f>A69+1</f>
        <v>55</v>
      </c>
      <c r="B71" s="35" t="s">
        <v>95</v>
      </c>
      <c r="C71" s="121" t="s">
        <v>44</v>
      </c>
      <c r="D71" s="339">
        <v>8</v>
      </c>
      <c r="E71" s="6">
        <v>4</v>
      </c>
      <c r="F71" s="127">
        <v>0</v>
      </c>
      <c r="G71" s="127">
        <v>0</v>
      </c>
    </row>
    <row r="72" spans="1:7" s="313" customFormat="1" ht="109.5">
      <c r="A72" s="120">
        <v>56</v>
      </c>
      <c r="B72" s="35" t="s">
        <v>97</v>
      </c>
      <c r="C72" s="163" t="s">
        <v>38</v>
      </c>
      <c r="D72" s="339">
        <v>18</v>
      </c>
      <c r="E72" s="6">
        <v>18</v>
      </c>
      <c r="F72" s="127">
        <v>18</v>
      </c>
      <c r="G72" s="127">
        <f aca="true" t="shared" si="3" ref="G72:G77">F72/E72*100</f>
        <v>100</v>
      </c>
    </row>
    <row r="73" spans="1:7" s="313" customFormat="1" ht="62.25">
      <c r="A73" s="120">
        <v>57</v>
      </c>
      <c r="B73" s="35" t="s">
        <v>96</v>
      </c>
      <c r="C73" s="163" t="s">
        <v>38</v>
      </c>
      <c r="D73" s="339">
        <v>15</v>
      </c>
      <c r="E73" s="6">
        <v>17</v>
      </c>
      <c r="F73" s="127">
        <v>17</v>
      </c>
      <c r="G73" s="127">
        <f t="shared" si="3"/>
        <v>100</v>
      </c>
    </row>
    <row r="74" spans="1:7" s="313" customFormat="1" ht="93.75">
      <c r="A74" s="120">
        <v>58</v>
      </c>
      <c r="B74" s="35" t="s">
        <v>70</v>
      </c>
      <c r="C74" s="163" t="s">
        <v>98</v>
      </c>
      <c r="D74" s="339">
        <v>165</v>
      </c>
      <c r="E74" s="6">
        <v>150</v>
      </c>
      <c r="F74" s="127">
        <v>150</v>
      </c>
      <c r="G74" s="127">
        <f t="shared" si="3"/>
        <v>100</v>
      </c>
    </row>
    <row r="75" spans="1:7" s="313" customFormat="1" ht="78">
      <c r="A75" s="120">
        <f>A73+1</f>
        <v>58</v>
      </c>
      <c r="B75" s="35" t="s">
        <v>99</v>
      </c>
      <c r="C75" s="163" t="s">
        <v>38</v>
      </c>
      <c r="D75" s="339">
        <v>36</v>
      </c>
      <c r="E75" s="6">
        <v>37</v>
      </c>
      <c r="F75" s="127">
        <v>37</v>
      </c>
      <c r="G75" s="127">
        <f t="shared" si="3"/>
        <v>100</v>
      </c>
    </row>
    <row r="76" spans="1:7" s="313" customFormat="1" ht="93.75">
      <c r="A76" s="120">
        <f>A74+1</f>
        <v>59</v>
      </c>
      <c r="B76" s="35" t="s">
        <v>100</v>
      </c>
      <c r="C76" s="163" t="s">
        <v>38</v>
      </c>
      <c r="D76" s="339">
        <v>5</v>
      </c>
      <c r="E76" s="6">
        <v>5</v>
      </c>
      <c r="F76" s="127">
        <v>5</v>
      </c>
      <c r="G76" s="127">
        <f t="shared" si="3"/>
        <v>100</v>
      </c>
    </row>
    <row r="77" spans="1:12" s="313" customFormat="1" ht="78">
      <c r="A77" s="120">
        <f>A75+1</f>
        <v>59</v>
      </c>
      <c r="B77" s="35" t="s">
        <v>101</v>
      </c>
      <c r="C77" s="163" t="s">
        <v>38</v>
      </c>
      <c r="D77" s="339">
        <v>66.1</v>
      </c>
      <c r="E77" s="6">
        <v>66.1</v>
      </c>
      <c r="F77" s="127">
        <v>56.9</v>
      </c>
      <c r="G77" s="153">
        <f t="shared" si="3"/>
        <v>86.08169440242058</v>
      </c>
      <c r="L77" s="202"/>
    </row>
    <row r="78" spans="1:7" s="313" customFormat="1" ht="15.75">
      <c r="A78" s="157"/>
      <c r="B78" s="18" t="s">
        <v>57</v>
      </c>
      <c r="C78" s="121"/>
      <c r="D78" s="328"/>
      <c r="E78" s="145"/>
      <c r="F78" s="145"/>
      <c r="G78" s="145"/>
    </row>
    <row r="79" spans="1:7" s="313" customFormat="1" ht="15.75">
      <c r="A79" s="157">
        <v>60</v>
      </c>
      <c r="B79" s="124" t="s">
        <v>23</v>
      </c>
      <c r="C79" s="121" t="s">
        <v>43</v>
      </c>
      <c r="D79" s="127">
        <v>1100</v>
      </c>
      <c r="E79" s="27">
        <v>1100</v>
      </c>
      <c r="F79" s="127">
        <v>1146.9</v>
      </c>
      <c r="G79" s="125">
        <f>F79/E79*100</f>
        <v>104.26363636363638</v>
      </c>
    </row>
    <row r="80" spans="1:7" s="313" customFormat="1" ht="15.75">
      <c r="A80" s="157">
        <f>A79+1</f>
        <v>61</v>
      </c>
      <c r="B80" s="124" t="s">
        <v>9</v>
      </c>
      <c r="C80" s="121" t="s">
        <v>44</v>
      </c>
      <c r="D80" s="127">
        <v>166</v>
      </c>
      <c r="E80" s="6">
        <v>166</v>
      </c>
      <c r="F80" s="127">
        <v>166</v>
      </c>
      <c r="G80" s="121">
        <f>F80/E80*100</f>
        <v>100</v>
      </c>
    </row>
    <row r="81" spans="1:12" s="313" customFormat="1" ht="15.75">
      <c r="A81" s="157">
        <f>A80+1</f>
        <v>62</v>
      </c>
      <c r="B81" s="124" t="s">
        <v>16</v>
      </c>
      <c r="C81" s="121" t="s">
        <v>40</v>
      </c>
      <c r="D81" s="127">
        <v>14349.5</v>
      </c>
      <c r="E81" s="6">
        <v>14349.5</v>
      </c>
      <c r="F81" s="127">
        <v>15111.8</v>
      </c>
      <c r="G81" s="125">
        <f>F81/E81*100</f>
        <v>105.3123802223074</v>
      </c>
      <c r="H81" s="161">
        <v>11585</v>
      </c>
      <c r="L81" s="314"/>
    </row>
    <row r="82" spans="1:7" s="313" customFormat="1" ht="93.75">
      <c r="A82" s="157">
        <f>A81+1</f>
        <v>63</v>
      </c>
      <c r="B82" s="166" t="s">
        <v>81</v>
      </c>
      <c r="C82" s="144" t="s">
        <v>38</v>
      </c>
      <c r="D82" s="121">
        <v>230</v>
      </c>
      <c r="E82" s="55">
        <v>230</v>
      </c>
      <c r="F82" s="121">
        <v>230.1</v>
      </c>
      <c r="G82" s="121">
        <f>F82/E82*100</f>
        <v>100.04347826086956</v>
      </c>
    </row>
    <row r="83" spans="1:7" s="313" customFormat="1" ht="15.75">
      <c r="A83" s="157"/>
      <c r="B83" s="21" t="s">
        <v>56</v>
      </c>
      <c r="C83" s="144"/>
      <c r="D83" s="127"/>
      <c r="E83" s="6"/>
      <c r="F83" s="127"/>
      <c r="G83" s="127"/>
    </row>
    <row r="84" spans="1:7" s="313" customFormat="1" ht="46.5">
      <c r="A84" s="157">
        <v>65</v>
      </c>
      <c r="B84" s="134" t="s">
        <v>102</v>
      </c>
      <c r="C84" s="165" t="s">
        <v>38</v>
      </c>
      <c r="D84" s="333">
        <v>97.4</v>
      </c>
      <c r="E84" s="6">
        <v>65</v>
      </c>
      <c r="F84" s="167">
        <v>70</v>
      </c>
      <c r="G84" s="168">
        <f>F84/E84*100</f>
        <v>107.6923076923077</v>
      </c>
    </row>
    <row r="85" spans="1:7" s="313" customFormat="1" ht="78">
      <c r="A85" s="157">
        <v>66</v>
      </c>
      <c r="B85" s="35" t="s">
        <v>103</v>
      </c>
      <c r="C85" s="163" t="s">
        <v>38</v>
      </c>
      <c r="D85" s="333">
        <v>81.1</v>
      </c>
      <c r="E85" s="6">
        <v>44</v>
      </c>
      <c r="F85" s="340">
        <v>43.9</v>
      </c>
      <c r="G85" s="340">
        <f>F85/E85*100</f>
        <v>99.77272727272727</v>
      </c>
    </row>
    <row r="86" spans="1:7" s="313" customFormat="1" ht="62.25">
      <c r="A86" s="157">
        <f>A85+1</f>
        <v>67</v>
      </c>
      <c r="B86" s="134" t="s">
        <v>71</v>
      </c>
      <c r="C86" s="165" t="s">
        <v>38</v>
      </c>
      <c r="D86" s="132">
        <v>64.6</v>
      </c>
      <c r="E86" s="6">
        <v>97.3</v>
      </c>
      <c r="F86" s="127">
        <v>91.4</v>
      </c>
      <c r="G86" s="168">
        <f>F86/E86*100</f>
        <v>93.93627954779035</v>
      </c>
    </row>
    <row r="87" spans="1:7" s="313" customFormat="1" ht="46.5">
      <c r="A87" s="157">
        <v>68</v>
      </c>
      <c r="B87" s="124" t="s">
        <v>80</v>
      </c>
      <c r="C87" s="121" t="s">
        <v>40</v>
      </c>
      <c r="D87" s="132">
        <v>24306</v>
      </c>
      <c r="E87" s="6">
        <v>24442</v>
      </c>
      <c r="F87" s="127">
        <v>26719</v>
      </c>
      <c r="G87" s="168">
        <f>F87/E87*100</f>
        <v>109.3159315931593</v>
      </c>
    </row>
    <row r="88" spans="1:7" s="313" customFormat="1" ht="15.75">
      <c r="A88" s="157"/>
      <c r="B88" s="18" t="s">
        <v>29</v>
      </c>
      <c r="C88" s="121"/>
      <c r="D88" s="144"/>
      <c r="E88" s="127"/>
      <c r="F88" s="127"/>
      <c r="G88" s="127"/>
    </row>
    <row r="89" spans="1:7" s="313" customFormat="1" ht="30.75">
      <c r="A89" s="157">
        <f>A87+1</f>
        <v>69</v>
      </c>
      <c r="B89" s="124" t="s">
        <v>55</v>
      </c>
      <c r="C89" s="431" t="s">
        <v>44</v>
      </c>
      <c r="D89" s="297">
        <v>13.8</v>
      </c>
      <c r="E89" s="6">
        <v>0</v>
      </c>
      <c r="F89" s="127">
        <v>0</v>
      </c>
      <c r="G89" s="127">
        <v>0</v>
      </c>
    </row>
    <row r="90" spans="1:7" s="313" customFormat="1" ht="30.75">
      <c r="A90" s="157">
        <f>A89+1</f>
        <v>70</v>
      </c>
      <c r="B90" s="124" t="s">
        <v>30</v>
      </c>
      <c r="C90" s="432"/>
      <c r="D90" s="132">
        <v>0</v>
      </c>
      <c r="E90" s="6">
        <v>0</v>
      </c>
      <c r="F90" s="127">
        <v>0</v>
      </c>
      <c r="G90" s="127">
        <v>0</v>
      </c>
    </row>
    <row r="91" spans="1:7" s="313" customFormat="1" ht="51" customHeight="1">
      <c r="A91" s="157">
        <v>71</v>
      </c>
      <c r="B91" s="35" t="s">
        <v>104</v>
      </c>
      <c r="C91" s="432"/>
      <c r="D91" s="132">
        <v>214</v>
      </c>
      <c r="E91" s="103">
        <v>214</v>
      </c>
      <c r="F91" s="248">
        <v>189.5</v>
      </c>
      <c r="G91" s="130">
        <f>F91/E91*100</f>
        <v>88.55140186915888</v>
      </c>
    </row>
    <row r="92" spans="1:8" s="313" customFormat="1" ht="15.75">
      <c r="A92" s="157">
        <v>72</v>
      </c>
      <c r="B92" s="134" t="s">
        <v>131</v>
      </c>
      <c r="C92" s="121" t="s">
        <v>40</v>
      </c>
      <c r="D92" s="132">
        <v>22750</v>
      </c>
      <c r="E92" s="20">
        <v>22087</v>
      </c>
      <c r="F92" s="161">
        <v>24408.4</v>
      </c>
      <c r="G92" s="130">
        <f>F92/E92*100</f>
        <v>110.51025490107304</v>
      </c>
      <c r="H92" s="127">
        <v>24680</v>
      </c>
    </row>
    <row r="93" spans="1:7" s="313" customFormat="1" ht="15.75">
      <c r="A93" s="157"/>
      <c r="B93" s="18" t="s">
        <v>31</v>
      </c>
      <c r="C93" s="144"/>
      <c r="D93" s="132"/>
      <c r="E93" s="127"/>
      <c r="F93" s="127"/>
      <c r="G93" s="127"/>
    </row>
    <row r="94" spans="1:12" s="313" customFormat="1" ht="46.5">
      <c r="A94" s="157">
        <f>A92+1</f>
        <v>73</v>
      </c>
      <c r="B94" s="169" t="s">
        <v>76</v>
      </c>
      <c r="C94" s="121" t="s">
        <v>38</v>
      </c>
      <c r="D94" s="154">
        <v>24</v>
      </c>
      <c r="E94" s="4">
        <v>28</v>
      </c>
      <c r="F94" s="154">
        <v>28</v>
      </c>
      <c r="G94" s="121">
        <f>F94/E94*100</f>
        <v>100</v>
      </c>
      <c r="L94" s="32"/>
    </row>
    <row r="95" spans="1:12" s="313" customFormat="1" ht="15.75">
      <c r="A95" s="157">
        <v>74</v>
      </c>
      <c r="B95" s="124" t="s">
        <v>23</v>
      </c>
      <c r="C95" s="121" t="s">
        <v>43</v>
      </c>
      <c r="D95" s="135">
        <v>900</v>
      </c>
      <c r="E95" s="27">
        <v>500</v>
      </c>
      <c r="F95" s="46">
        <v>700</v>
      </c>
      <c r="G95" s="125">
        <f>F95/E95*100</f>
        <v>140</v>
      </c>
      <c r="L95" s="32"/>
    </row>
    <row r="96" spans="1:12" s="313" customFormat="1" ht="15.75">
      <c r="A96" s="157">
        <v>75</v>
      </c>
      <c r="B96" s="124" t="s">
        <v>9</v>
      </c>
      <c r="C96" s="121" t="s">
        <v>44</v>
      </c>
      <c r="D96" s="135">
        <v>54</v>
      </c>
      <c r="E96" s="27">
        <v>54</v>
      </c>
      <c r="F96" s="46">
        <v>54</v>
      </c>
      <c r="G96" s="125">
        <f>F96/E96*100</f>
        <v>100</v>
      </c>
      <c r="L96" s="32"/>
    </row>
    <row r="97" spans="1:7" s="313" customFormat="1" ht="15.75">
      <c r="A97" s="157">
        <v>76</v>
      </c>
      <c r="B97" s="170" t="s">
        <v>16</v>
      </c>
      <c r="C97" s="144" t="s">
        <v>40</v>
      </c>
      <c r="D97" s="135">
        <v>12500</v>
      </c>
      <c r="E97" s="4">
        <v>12500</v>
      </c>
      <c r="F97" s="121">
        <v>12500</v>
      </c>
      <c r="G97" s="121">
        <f>F97/E97*100</f>
        <v>100</v>
      </c>
    </row>
    <row r="98" spans="1:7" s="313" customFormat="1" ht="15.75">
      <c r="A98" s="157"/>
      <c r="B98" s="18" t="s">
        <v>27</v>
      </c>
      <c r="C98" s="121"/>
      <c r="D98" s="144"/>
      <c r="E98" s="127"/>
      <c r="F98" s="127"/>
      <c r="G98" s="127"/>
    </row>
    <row r="99" spans="1:12" s="313" customFormat="1" ht="45.75" customHeight="1">
      <c r="A99" s="157">
        <v>77</v>
      </c>
      <c r="B99" s="35" t="s">
        <v>88</v>
      </c>
      <c r="C99" s="121"/>
      <c r="D99" s="135">
        <v>4.2</v>
      </c>
      <c r="E99" s="15">
        <v>4.8</v>
      </c>
      <c r="F99" s="145">
        <v>5.6</v>
      </c>
      <c r="G99" s="171">
        <f>F99/E99*100</f>
        <v>116.66666666666667</v>
      </c>
      <c r="H99" s="144">
        <v>4.8</v>
      </c>
      <c r="I99" s="144">
        <v>4.8</v>
      </c>
      <c r="J99" s="144">
        <v>4.8</v>
      </c>
      <c r="K99" s="203">
        <v>4.8</v>
      </c>
      <c r="L99" s="111"/>
    </row>
    <row r="100" spans="1:12" s="313" customFormat="1" ht="15.75">
      <c r="A100" s="157">
        <v>78</v>
      </c>
      <c r="B100" s="124" t="s">
        <v>23</v>
      </c>
      <c r="C100" s="121" t="s">
        <v>42</v>
      </c>
      <c r="D100" s="135">
        <v>7.6</v>
      </c>
      <c r="E100" s="4">
        <v>7.2</v>
      </c>
      <c r="F100" s="127">
        <v>7.2</v>
      </c>
      <c r="G100" s="171">
        <f>F100/E100*100</f>
        <v>100</v>
      </c>
      <c r="L100" s="111"/>
    </row>
    <row r="101" spans="1:12" s="313" customFormat="1" ht="78">
      <c r="A101" s="157">
        <v>79</v>
      </c>
      <c r="B101" s="124" t="s">
        <v>118</v>
      </c>
      <c r="C101" s="121" t="s">
        <v>38</v>
      </c>
      <c r="D101" s="135">
        <v>0.57</v>
      </c>
      <c r="E101" s="6">
        <v>0.5</v>
      </c>
      <c r="F101" s="127">
        <v>0.5</v>
      </c>
      <c r="G101" s="171">
        <f>F101/E101*100</f>
        <v>100</v>
      </c>
      <c r="L101" s="32"/>
    </row>
    <row r="102" spans="1:12" s="313" customFormat="1" ht="15.75">
      <c r="A102" s="157">
        <v>80</v>
      </c>
      <c r="B102" s="124" t="s">
        <v>9</v>
      </c>
      <c r="C102" s="121" t="s">
        <v>44</v>
      </c>
      <c r="D102" s="135">
        <v>80</v>
      </c>
      <c r="E102" s="6">
        <v>76</v>
      </c>
      <c r="F102" s="127">
        <v>64</v>
      </c>
      <c r="G102" s="171">
        <f>F102/E102*100</f>
        <v>84.21052631578947</v>
      </c>
      <c r="L102" s="32"/>
    </row>
    <row r="103" spans="1:12" s="313" customFormat="1" ht="15.75">
      <c r="A103" s="157">
        <v>81</v>
      </c>
      <c r="B103" s="124" t="s">
        <v>16</v>
      </c>
      <c r="C103" s="121" t="s">
        <v>40</v>
      </c>
      <c r="D103" s="135">
        <v>16401</v>
      </c>
      <c r="E103" s="6">
        <v>16031</v>
      </c>
      <c r="F103" s="127">
        <v>19505</v>
      </c>
      <c r="G103" s="171">
        <f>F103/E103*100</f>
        <v>121.67051338032562</v>
      </c>
      <c r="L103" s="32"/>
    </row>
    <row r="104" spans="1:12" s="313" customFormat="1" ht="30.75">
      <c r="A104" s="157"/>
      <c r="B104" s="19" t="s">
        <v>28</v>
      </c>
      <c r="C104" s="144"/>
      <c r="D104" s="144"/>
      <c r="E104" s="127"/>
      <c r="F104" s="127"/>
      <c r="G104" s="127"/>
      <c r="L104" s="32"/>
    </row>
    <row r="105" spans="1:7" s="313" customFormat="1" ht="30.75">
      <c r="A105" s="157">
        <v>82</v>
      </c>
      <c r="B105" s="35" t="s">
        <v>105</v>
      </c>
      <c r="C105" s="163"/>
      <c r="D105" s="135">
        <v>23.84</v>
      </c>
      <c r="E105" s="6">
        <f>E106+E107+E108+E109</f>
        <v>3.16</v>
      </c>
      <c r="F105" s="127">
        <v>3.16</v>
      </c>
      <c r="G105" s="136">
        <f>F105/E105*100</f>
        <v>100</v>
      </c>
    </row>
    <row r="106" spans="1:12" s="313" customFormat="1" ht="24" customHeight="1">
      <c r="A106" s="157"/>
      <c r="B106" s="35" t="s">
        <v>106</v>
      </c>
      <c r="C106" s="433" t="s">
        <v>107</v>
      </c>
      <c r="D106" s="130">
        <v>1.46</v>
      </c>
      <c r="E106" s="4">
        <v>0.7</v>
      </c>
      <c r="F106" s="174">
        <v>0.7</v>
      </c>
      <c r="G106" s="125">
        <f aca="true" t="shared" si="4" ref="G106:G112">F106/E106*100</f>
        <v>100</v>
      </c>
      <c r="L106" s="32"/>
    </row>
    <row r="107" spans="1:12" s="313" customFormat="1" ht="30.75">
      <c r="A107" s="157"/>
      <c r="B107" s="35" t="s">
        <v>108</v>
      </c>
      <c r="C107" s="434"/>
      <c r="D107" s="130">
        <v>0</v>
      </c>
      <c r="E107" s="4">
        <v>0.46</v>
      </c>
      <c r="F107" s="174">
        <v>0.46</v>
      </c>
      <c r="G107" s="125">
        <v>0</v>
      </c>
      <c r="L107" s="32"/>
    </row>
    <row r="108" spans="1:12" s="313" customFormat="1" ht="15.75">
      <c r="A108" s="157"/>
      <c r="B108" s="35" t="s">
        <v>109</v>
      </c>
      <c r="C108" s="434"/>
      <c r="D108" s="130">
        <v>10</v>
      </c>
      <c r="E108" s="4">
        <v>1.5</v>
      </c>
      <c r="F108" s="174">
        <v>1.5</v>
      </c>
      <c r="G108" s="125">
        <f t="shared" si="4"/>
        <v>100</v>
      </c>
      <c r="L108" s="32"/>
    </row>
    <row r="109" spans="1:12" s="313" customFormat="1" ht="30.75">
      <c r="A109" s="157"/>
      <c r="B109" s="35" t="s">
        <v>110</v>
      </c>
      <c r="C109" s="435"/>
      <c r="D109" s="130">
        <v>12.38</v>
      </c>
      <c r="E109" s="6">
        <v>0.5</v>
      </c>
      <c r="F109" s="161">
        <v>0.5</v>
      </c>
      <c r="G109" s="130">
        <f t="shared" si="4"/>
        <v>100</v>
      </c>
      <c r="L109" s="32"/>
    </row>
    <row r="110" spans="1:12" s="313" customFormat="1" ht="141">
      <c r="A110" s="157">
        <f>A105+1</f>
        <v>83</v>
      </c>
      <c r="B110" s="35" t="s">
        <v>111</v>
      </c>
      <c r="C110" s="163" t="s">
        <v>38</v>
      </c>
      <c r="D110" s="130">
        <v>0</v>
      </c>
      <c r="E110" s="6">
        <v>0</v>
      </c>
      <c r="F110" s="161">
        <v>0.94</v>
      </c>
      <c r="G110" s="130">
        <v>0</v>
      </c>
      <c r="L110" s="32"/>
    </row>
    <row r="111" spans="1:12" s="313" customFormat="1" ht="15.75">
      <c r="A111" s="157">
        <v>84</v>
      </c>
      <c r="B111" s="49" t="s">
        <v>9</v>
      </c>
      <c r="C111" s="163" t="s">
        <v>44</v>
      </c>
      <c r="D111" s="184">
        <v>2</v>
      </c>
      <c r="E111" s="4">
        <v>2</v>
      </c>
      <c r="F111" s="174">
        <v>2</v>
      </c>
      <c r="G111" s="121">
        <f t="shared" si="4"/>
        <v>100</v>
      </c>
      <c r="L111" s="32"/>
    </row>
    <row r="112" spans="1:12" s="313" customFormat="1" ht="15.75">
      <c r="A112" s="157">
        <v>85</v>
      </c>
      <c r="B112" s="49" t="s">
        <v>16</v>
      </c>
      <c r="C112" s="163" t="s">
        <v>112</v>
      </c>
      <c r="D112" s="184">
        <v>16105</v>
      </c>
      <c r="E112" s="121">
        <v>20819</v>
      </c>
      <c r="F112" s="294">
        <v>21216</v>
      </c>
      <c r="G112" s="125">
        <f t="shared" si="4"/>
        <v>101.90691195542534</v>
      </c>
      <c r="L112" s="111"/>
    </row>
    <row r="113" spans="1:7" s="313" customFormat="1" ht="15.75">
      <c r="A113" s="157"/>
      <c r="B113" s="21" t="s">
        <v>14</v>
      </c>
      <c r="C113" s="144"/>
      <c r="D113" s="161"/>
      <c r="E113" s="127"/>
      <c r="F113" s="127"/>
      <c r="G113" s="127"/>
    </row>
    <row r="114" spans="1:7" s="313" customFormat="1" ht="15.75">
      <c r="A114" s="157">
        <v>86</v>
      </c>
      <c r="B114" s="124" t="s">
        <v>15</v>
      </c>
      <c r="C114" s="121" t="s">
        <v>42</v>
      </c>
      <c r="D114" s="161">
        <v>101</v>
      </c>
      <c r="E114" s="6">
        <v>200.7</v>
      </c>
      <c r="F114" s="127">
        <v>135</v>
      </c>
      <c r="G114" s="130">
        <f>F114/E114*100</f>
        <v>67.2645739910314</v>
      </c>
    </row>
    <row r="115" spans="1:7" s="313" customFormat="1" ht="46.5">
      <c r="A115" s="157">
        <v>87</v>
      </c>
      <c r="B115" s="134" t="s">
        <v>82</v>
      </c>
      <c r="C115" s="121" t="s">
        <v>45</v>
      </c>
      <c r="D115" s="333">
        <v>21.5</v>
      </c>
      <c r="E115" s="25">
        <v>22</v>
      </c>
      <c r="F115" s="303">
        <v>22.1</v>
      </c>
      <c r="G115" s="136">
        <f>F115/E115*100</f>
        <v>100.45454545454547</v>
      </c>
    </row>
    <row r="116" spans="1:7" s="313" customFormat="1" ht="30.75">
      <c r="A116" s="157"/>
      <c r="B116" s="134" t="s">
        <v>73</v>
      </c>
      <c r="C116" s="121" t="s">
        <v>46</v>
      </c>
      <c r="D116" s="127">
        <v>0.01</v>
      </c>
      <c r="E116" s="6">
        <v>0.04</v>
      </c>
      <c r="F116" s="127">
        <v>0.03</v>
      </c>
      <c r="G116" s="127">
        <f>F116/E116*100</f>
        <v>75</v>
      </c>
    </row>
    <row r="117" spans="1:7" s="313" customFormat="1" ht="15.75">
      <c r="A117" s="157">
        <v>88</v>
      </c>
      <c r="B117" s="124" t="s">
        <v>72</v>
      </c>
      <c r="C117" s="121" t="s">
        <v>62</v>
      </c>
      <c r="D117" s="127">
        <v>0.255</v>
      </c>
      <c r="E117" s="6">
        <v>2.1</v>
      </c>
      <c r="F117" s="127">
        <v>0.83</v>
      </c>
      <c r="G117" s="130">
        <f>F117/E117*100</f>
        <v>39.523809523809526</v>
      </c>
    </row>
    <row r="118" spans="1:12" s="313" customFormat="1" ht="30.75">
      <c r="A118" s="157" t="s">
        <v>121</v>
      </c>
      <c r="B118" s="18" t="s">
        <v>32</v>
      </c>
      <c r="C118" s="121"/>
      <c r="D118" s="121"/>
      <c r="E118" s="127"/>
      <c r="F118" s="127"/>
      <c r="G118" s="127"/>
      <c r="L118" s="325"/>
    </row>
    <row r="119" spans="1:12" s="313" customFormat="1" ht="46.5">
      <c r="A119" s="157">
        <f>A117+1</f>
        <v>89</v>
      </c>
      <c r="B119" s="134" t="s">
        <v>83</v>
      </c>
      <c r="C119" s="121" t="s">
        <v>38</v>
      </c>
      <c r="D119" s="178">
        <v>0</v>
      </c>
      <c r="E119" s="20">
        <v>0</v>
      </c>
      <c r="F119" s="161">
        <v>0</v>
      </c>
      <c r="G119" s="161">
        <v>0</v>
      </c>
      <c r="L119" s="32"/>
    </row>
    <row r="120" spans="1:12" s="313" customFormat="1" ht="46.5">
      <c r="A120" s="157">
        <f>A119+1</f>
        <v>90</v>
      </c>
      <c r="B120" s="134" t="s">
        <v>84</v>
      </c>
      <c r="C120" s="121" t="s">
        <v>38</v>
      </c>
      <c r="D120" s="178">
        <v>64</v>
      </c>
      <c r="E120" s="20">
        <v>63</v>
      </c>
      <c r="F120" s="161">
        <v>8.7</v>
      </c>
      <c r="G120" s="168">
        <f>F120/E120*100</f>
        <v>13.809523809523808</v>
      </c>
      <c r="L120" s="112"/>
    </row>
    <row r="121" spans="1:12" s="313" customFormat="1" ht="15.75">
      <c r="A121" s="120">
        <f>A120+1</f>
        <v>91</v>
      </c>
      <c r="B121" s="124" t="s">
        <v>59</v>
      </c>
      <c r="C121" s="121" t="s">
        <v>38</v>
      </c>
      <c r="D121" s="178">
        <v>0</v>
      </c>
      <c r="E121" s="6">
        <v>0</v>
      </c>
      <c r="F121" s="127">
        <v>0</v>
      </c>
      <c r="G121" s="179">
        <v>0</v>
      </c>
      <c r="L121" s="32"/>
    </row>
    <row r="122" spans="1:12" s="313" customFormat="1" ht="15.75">
      <c r="A122" s="120">
        <v>92</v>
      </c>
      <c r="B122" s="134" t="s">
        <v>9</v>
      </c>
      <c r="C122" s="121" t="s">
        <v>44</v>
      </c>
      <c r="D122" s="178">
        <v>70</v>
      </c>
      <c r="E122" s="22">
        <v>68</v>
      </c>
      <c r="F122" s="294">
        <v>63</v>
      </c>
      <c r="G122" s="179">
        <f>F122/E122*100</f>
        <v>92.64705882352942</v>
      </c>
      <c r="H122" s="174">
        <v>68</v>
      </c>
      <c r="I122" s="174">
        <v>68</v>
      </c>
      <c r="J122" s="174">
        <v>68</v>
      </c>
      <c r="K122" s="174">
        <v>68</v>
      </c>
      <c r="L122" s="32"/>
    </row>
    <row r="123" spans="1:12" s="313" customFormat="1" ht="15.75">
      <c r="A123" s="120">
        <v>93</v>
      </c>
      <c r="B123" s="134" t="s">
        <v>5</v>
      </c>
      <c r="C123" s="121" t="s">
        <v>40</v>
      </c>
      <c r="D123" s="178">
        <v>13876</v>
      </c>
      <c r="E123" s="20">
        <v>13876</v>
      </c>
      <c r="F123" s="284">
        <v>15000</v>
      </c>
      <c r="G123" s="179">
        <f>F123/E123*100</f>
        <v>108.10031709426349</v>
      </c>
      <c r="L123" s="32"/>
    </row>
    <row r="124" spans="1:12" s="313" customFormat="1" ht="30.75">
      <c r="A124" s="120"/>
      <c r="B124" s="18" t="s">
        <v>66</v>
      </c>
      <c r="C124" s="144"/>
      <c r="D124" s="135"/>
      <c r="E124" s="127"/>
      <c r="F124" s="127"/>
      <c r="G124" s="127"/>
      <c r="L124" s="325"/>
    </row>
    <row r="125" spans="1:12" s="313" customFormat="1" ht="15.75">
      <c r="A125" s="120">
        <v>94</v>
      </c>
      <c r="B125" s="35" t="s">
        <v>113</v>
      </c>
      <c r="C125" s="163" t="s">
        <v>114</v>
      </c>
      <c r="D125" s="132">
        <v>0</v>
      </c>
      <c r="E125" s="6">
        <v>0</v>
      </c>
      <c r="F125" s="127">
        <v>0</v>
      </c>
      <c r="G125" s="127">
        <v>0</v>
      </c>
      <c r="L125" s="325"/>
    </row>
    <row r="126" spans="1:12" s="313" customFormat="1" ht="15.75">
      <c r="A126" s="120">
        <v>95</v>
      </c>
      <c r="B126" s="35" t="s">
        <v>115</v>
      </c>
      <c r="C126" s="163" t="s">
        <v>114</v>
      </c>
      <c r="D126" s="132">
        <v>0</v>
      </c>
      <c r="E126" s="6">
        <v>0</v>
      </c>
      <c r="F126" s="127">
        <v>0</v>
      </c>
      <c r="G126" s="127">
        <v>0</v>
      </c>
      <c r="L126" s="325"/>
    </row>
    <row r="127" spans="1:7" s="313" customFormat="1" ht="15.75">
      <c r="A127" s="120">
        <v>96</v>
      </c>
      <c r="B127" s="49" t="s">
        <v>119</v>
      </c>
      <c r="C127" s="163" t="s">
        <v>120</v>
      </c>
      <c r="D127" s="132">
        <v>0</v>
      </c>
      <c r="E127" s="6">
        <v>0</v>
      </c>
      <c r="F127" s="127">
        <v>0</v>
      </c>
      <c r="G127" s="127">
        <v>0</v>
      </c>
    </row>
    <row r="128" spans="1:7" s="313" customFormat="1" ht="30.75">
      <c r="A128" s="120">
        <v>97</v>
      </c>
      <c r="B128" s="134" t="s">
        <v>64</v>
      </c>
      <c r="C128" s="163" t="s">
        <v>47</v>
      </c>
      <c r="D128" s="181">
        <v>9</v>
      </c>
      <c r="E128" s="6">
        <v>9</v>
      </c>
      <c r="F128" s="127">
        <v>9</v>
      </c>
      <c r="G128" s="130">
        <v>100</v>
      </c>
    </row>
    <row r="129" spans="1:7" s="313" customFormat="1" ht="30.75">
      <c r="A129" s="120">
        <v>98</v>
      </c>
      <c r="B129" s="134" t="s">
        <v>17</v>
      </c>
      <c r="C129" s="163" t="s">
        <v>48</v>
      </c>
      <c r="D129" s="181">
        <v>80</v>
      </c>
      <c r="E129" s="6">
        <v>80</v>
      </c>
      <c r="F129" s="127">
        <v>80</v>
      </c>
      <c r="G129" s="130">
        <v>100</v>
      </c>
    </row>
    <row r="130" spans="1:7" s="313" customFormat="1" ht="15.75">
      <c r="A130" s="137">
        <f>A129+1</f>
        <v>99</v>
      </c>
      <c r="B130" s="134" t="s">
        <v>9</v>
      </c>
      <c r="C130" s="121" t="s">
        <v>44</v>
      </c>
      <c r="D130" s="182">
        <v>93</v>
      </c>
      <c r="E130" s="20">
        <v>93</v>
      </c>
      <c r="F130" s="161">
        <v>93</v>
      </c>
      <c r="G130" s="130">
        <v>100</v>
      </c>
    </row>
    <row r="131" spans="1:7" s="313" customFormat="1" ht="15.75">
      <c r="A131" s="137">
        <f>A130+1</f>
        <v>100</v>
      </c>
      <c r="B131" s="134" t="s">
        <v>16</v>
      </c>
      <c r="C131" s="121" t="s">
        <v>40</v>
      </c>
      <c r="D131" s="182">
        <v>13200</v>
      </c>
      <c r="E131" s="20">
        <v>13200</v>
      </c>
      <c r="F131" s="161">
        <v>13200</v>
      </c>
      <c r="G131" s="130">
        <v>100</v>
      </c>
    </row>
    <row r="132" spans="1:7" s="313" customFormat="1" ht="99.75" customHeight="1">
      <c r="A132" s="137">
        <v>101</v>
      </c>
      <c r="B132" s="134" t="s">
        <v>77</v>
      </c>
      <c r="C132" s="121" t="s">
        <v>38</v>
      </c>
      <c r="D132" s="183">
        <v>44</v>
      </c>
      <c r="E132" s="144">
        <v>43.1</v>
      </c>
      <c r="F132" s="144">
        <v>43.1</v>
      </c>
      <c r="G132" s="125">
        <v>100</v>
      </c>
    </row>
    <row r="133" spans="1:7" s="313" customFormat="1" ht="30.75">
      <c r="A133" s="137"/>
      <c r="B133" s="21" t="s">
        <v>65</v>
      </c>
      <c r="C133" s="144"/>
      <c r="D133" s="144"/>
      <c r="E133" s="127"/>
      <c r="F133" s="127"/>
      <c r="G133" s="127"/>
    </row>
    <row r="134" spans="1:13" s="313" customFormat="1" ht="15.75">
      <c r="A134" s="137">
        <f>A132+1</f>
        <v>102</v>
      </c>
      <c r="B134" s="124" t="s">
        <v>63</v>
      </c>
      <c r="C134" s="121" t="s">
        <v>42</v>
      </c>
      <c r="D134" s="135">
        <v>65.2</v>
      </c>
      <c r="E134" s="127">
        <v>69</v>
      </c>
      <c r="F134" s="127">
        <v>80.4</v>
      </c>
      <c r="G134" s="130">
        <f>F134/E134*100</f>
        <v>116.5217391304348</v>
      </c>
      <c r="M134" s="326"/>
    </row>
    <row r="135" spans="1:7" s="313" customFormat="1" ht="30.75">
      <c r="A135" s="137">
        <v>103</v>
      </c>
      <c r="B135" s="35" t="s">
        <v>116</v>
      </c>
      <c r="C135" s="163" t="s">
        <v>117</v>
      </c>
      <c r="D135" s="184">
        <v>350</v>
      </c>
      <c r="E135" s="46">
        <v>370</v>
      </c>
      <c r="F135" s="132">
        <v>370</v>
      </c>
      <c r="G135" s="127">
        <f>F135/E135*100</f>
        <v>100</v>
      </c>
    </row>
    <row r="136" spans="1:7" s="313" customFormat="1" ht="15.75">
      <c r="A136" s="137">
        <v>104</v>
      </c>
      <c r="B136" s="134" t="s">
        <v>9</v>
      </c>
      <c r="C136" s="121" t="s">
        <v>44</v>
      </c>
      <c r="D136" s="135">
        <v>161</v>
      </c>
      <c r="E136" s="46">
        <v>161</v>
      </c>
      <c r="F136" s="275">
        <v>129</v>
      </c>
      <c r="G136" s="153">
        <f>F136/E136*100</f>
        <v>80.12422360248446</v>
      </c>
    </row>
    <row r="137" spans="1:7" s="313" customFormat="1" ht="15.75">
      <c r="A137" s="137">
        <v>105</v>
      </c>
      <c r="B137" s="134" t="s">
        <v>16</v>
      </c>
      <c r="C137" s="121" t="s">
        <v>40</v>
      </c>
      <c r="D137" s="135">
        <v>13290</v>
      </c>
      <c r="E137" s="46">
        <v>13290</v>
      </c>
      <c r="F137" s="275">
        <v>14000</v>
      </c>
      <c r="G137" s="130">
        <f>F137/E137*100</f>
        <v>105.3423626787058</v>
      </c>
    </row>
    <row r="138" spans="1:7" s="313" customFormat="1" ht="15.75">
      <c r="A138" s="186"/>
      <c r="B138" s="21" t="s">
        <v>34</v>
      </c>
      <c r="C138" s="144"/>
      <c r="D138" s="127"/>
      <c r="E138" s="127"/>
      <c r="F138" s="127"/>
      <c r="G138" s="127"/>
    </row>
    <row r="139" spans="1:12" s="313" customFormat="1" ht="19.5" customHeight="1">
      <c r="A139" s="137">
        <v>106</v>
      </c>
      <c r="B139" s="124" t="s">
        <v>35</v>
      </c>
      <c r="C139" s="121" t="s">
        <v>50</v>
      </c>
      <c r="D139" s="126">
        <v>1933</v>
      </c>
      <c r="E139" s="127">
        <v>1933</v>
      </c>
      <c r="F139" s="127">
        <v>1815</v>
      </c>
      <c r="G139" s="130">
        <f>F139/E139*100</f>
        <v>93.89549922400414</v>
      </c>
      <c r="L139" s="314"/>
    </row>
  </sheetData>
  <sheetProtection/>
  <mergeCells count="3">
    <mergeCell ref="A1:G1"/>
    <mergeCell ref="C89:C91"/>
    <mergeCell ref="C106:C10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"/>
  <sheetViews>
    <sheetView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5.57421875" style="186" customWidth="1"/>
    <col min="2" max="2" width="42.421875" style="128" customWidth="1"/>
    <col min="3" max="3" width="8.57421875" style="205" customWidth="1"/>
    <col min="4" max="4" width="10.140625" style="186" customWidth="1"/>
    <col min="5" max="5" width="11.57421875" style="206" customWidth="1"/>
    <col min="6" max="6" width="10.8515625" style="206" customWidth="1"/>
    <col min="7" max="7" width="9.421875" style="206" customWidth="1"/>
    <col min="8" max="11" width="9.140625" style="187" hidden="1" customWidth="1"/>
    <col min="12" max="12" width="11.421875" style="187" customWidth="1"/>
    <col min="13" max="13" width="9.140625" style="187" customWidth="1"/>
    <col min="14" max="14" width="9.8515625" style="187" customWidth="1"/>
    <col min="15" max="16384" width="9.140625" style="187" customWidth="1"/>
  </cols>
  <sheetData>
    <row r="1" spans="1:7" ht="15.75">
      <c r="A1" s="436" t="s">
        <v>126</v>
      </c>
      <c r="B1" s="437"/>
      <c r="C1" s="437"/>
      <c r="D1" s="437"/>
      <c r="E1" s="437"/>
      <c r="F1" s="437"/>
      <c r="G1" s="437"/>
    </row>
    <row r="2" spans="1:7" s="188" customFormat="1" ht="30.75">
      <c r="A2" s="116"/>
      <c r="B2" s="117" t="s">
        <v>51</v>
      </c>
      <c r="C2" s="118" t="s">
        <v>36</v>
      </c>
      <c r="D2" s="119" t="s">
        <v>127</v>
      </c>
      <c r="E2" s="119" t="s">
        <v>128</v>
      </c>
      <c r="F2" s="119" t="s">
        <v>129</v>
      </c>
      <c r="G2" s="119" t="s">
        <v>38</v>
      </c>
    </row>
    <row r="3" spans="1:7" s="189" customFormat="1" ht="15.75">
      <c r="A3" s="120"/>
      <c r="B3" s="8" t="s">
        <v>0</v>
      </c>
      <c r="C3" s="121"/>
      <c r="D3" s="122"/>
      <c r="E3" s="123"/>
      <c r="F3" s="123"/>
      <c r="G3" s="123"/>
    </row>
    <row r="4" spans="1:11" s="189" customFormat="1" ht="15.75">
      <c r="A4" s="120">
        <v>1</v>
      </c>
      <c r="B4" s="124" t="s">
        <v>1</v>
      </c>
      <c r="C4" s="121" t="s">
        <v>37</v>
      </c>
      <c r="D4" s="79">
        <v>23.7</v>
      </c>
      <c r="E4" s="4">
        <v>23.4</v>
      </c>
      <c r="F4" s="121">
        <v>23.4</v>
      </c>
      <c r="G4" s="125">
        <f>F4/E4*100</f>
        <v>100</v>
      </c>
      <c r="H4" s="121">
        <v>23.7</v>
      </c>
      <c r="I4" s="121">
        <v>23.7</v>
      </c>
      <c r="J4" s="121">
        <v>23.7</v>
      </c>
      <c r="K4" s="121">
        <v>23.7</v>
      </c>
    </row>
    <row r="5" spans="1:11" s="189" customFormat="1" ht="30.75">
      <c r="A5" s="120">
        <f>A4+1</f>
        <v>2</v>
      </c>
      <c r="B5" s="124" t="s">
        <v>2</v>
      </c>
      <c r="C5" s="121" t="s">
        <v>37</v>
      </c>
      <c r="D5" s="79">
        <v>17.57</v>
      </c>
      <c r="E5" s="6">
        <v>17.3</v>
      </c>
      <c r="F5" s="126">
        <v>17.3</v>
      </c>
      <c r="G5" s="125">
        <f>F5/E5*100</f>
        <v>100</v>
      </c>
      <c r="H5" s="127">
        <v>17.57</v>
      </c>
      <c r="I5" s="127">
        <v>17.57</v>
      </c>
      <c r="J5" s="127">
        <v>17.57</v>
      </c>
      <c r="K5" s="127">
        <v>17.57</v>
      </c>
    </row>
    <row r="6" spans="1:7" s="189" customFormat="1" ht="15.75">
      <c r="A6" s="120">
        <f>A5+1</f>
        <v>3</v>
      </c>
      <c r="B6" s="124" t="s">
        <v>3</v>
      </c>
      <c r="C6" s="121" t="s">
        <v>37</v>
      </c>
      <c r="D6" s="79">
        <v>11.1</v>
      </c>
      <c r="E6" s="6">
        <v>11.2</v>
      </c>
      <c r="F6" s="127">
        <v>11.2</v>
      </c>
      <c r="G6" s="125">
        <f>F6/E6*100</f>
        <v>100</v>
      </c>
    </row>
    <row r="7" spans="1:12" s="189" customFormat="1" ht="15.75">
      <c r="A7" s="120">
        <f>A6+1</f>
        <v>4</v>
      </c>
      <c r="B7" s="124" t="s">
        <v>53</v>
      </c>
      <c r="C7" s="121" t="s">
        <v>38</v>
      </c>
      <c r="D7" s="79">
        <v>9.2</v>
      </c>
      <c r="E7" s="6">
        <v>9.2</v>
      </c>
      <c r="F7" s="127">
        <v>9.2</v>
      </c>
      <c r="G7" s="125">
        <f>F7/E7*100</f>
        <v>100</v>
      </c>
      <c r="L7" s="190"/>
    </row>
    <row r="8" spans="1:12" s="189" customFormat="1" ht="15.75">
      <c r="A8" s="120">
        <f>A7+1</f>
        <v>5</v>
      </c>
      <c r="B8" s="128" t="s">
        <v>52</v>
      </c>
      <c r="C8" s="121" t="s">
        <v>38</v>
      </c>
      <c r="D8" s="79">
        <v>0.5</v>
      </c>
      <c r="E8" s="6">
        <v>0.5</v>
      </c>
      <c r="F8" s="127">
        <v>0.5</v>
      </c>
      <c r="G8" s="125">
        <f>F8/E8*100</f>
        <v>100</v>
      </c>
      <c r="L8" s="190"/>
    </row>
    <row r="9" spans="1:12" s="189" customFormat="1" ht="15.75">
      <c r="A9" s="120"/>
      <c r="B9" s="8" t="s">
        <v>67</v>
      </c>
      <c r="C9" s="121"/>
      <c r="D9" s="121"/>
      <c r="E9" s="127"/>
      <c r="F9" s="126"/>
      <c r="G9" s="127"/>
      <c r="L9" s="190"/>
    </row>
    <row r="10" spans="1:7" s="189" customFormat="1" ht="15.75">
      <c r="A10" s="120">
        <f>A8+1</f>
        <v>6</v>
      </c>
      <c r="B10" s="124" t="s">
        <v>4</v>
      </c>
      <c r="C10" s="121" t="s">
        <v>39</v>
      </c>
      <c r="D10" s="79">
        <v>410.8</v>
      </c>
      <c r="E10" s="129">
        <v>356.8</v>
      </c>
      <c r="F10" s="126">
        <v>402.6</v>
      </c>
      <c r="G10" s="130">
        <f aca="true" t="shared" si="0" ref="G10:G16">F10/E10*100</f>
        <v>112.83632286995515</v>
      </c>
    </row>
    <row r="11" spans="1:7" s="191" customFormat="1" ht="15.75">
      <c r="A11" s="120"/>
      <c r="B11" s="124" t="s">
        <v>54</v>
      </c>
      <c r="C11" s="121" t="s">
        <v>39</v>
      </c>
      <c r="D11" s="79">
        <v>313</v>
      </c>
      <c r="E11" s="129">
        <v>205.5</v>
      </c>
      <c r="F11" s="126">
        <v>269.8</v>
      </c>
      <c r="G11" s="130">
        <f t="shared" si="0"/>
        <v>131.28953771289537</v>
      </c>
    </row>
    <row r="12" spans="1:7" s="189" customFormat="1" ht="15.75">
      <c r="A12" s="120">
        <f>A10+1</f>
        <v>7</v>
      </c>
      <c r="B12" s="131" t="s">
        <v>5</v>
      </c>
      <c r="C12" s="121" t="s">
        <v>40</v>
      </c>
      <c r="D12" s="132">
        <v>24735</v>
      </c>
      <c r="E12" s="129">
        <v>23500</v>
      </c>
      <c r="F12" s="127">
        <v>24994</v>
      </c>
      <c r="G12" s="130">
        <f t="shared" si="0"/>
        <v>106.35744680851064</v>
      </c>
    </row>
    <row r="13" spans="1:7" s="192" customFormat="1" ht="30.75">
      <c r="A13" s="120">
        <f>A12+1</f>
        <v>8</v>
      </c>
      <c r="B13" s="131" t="s">
        <v>6</v>
      </c>
      <c r="C13" s="133" t="s">
        <v>41</v>
      </c>
      <c r="D13" s="132">
        <v>3.6</v>
      </c>
      <c r="E13" s="129">
        <v>3.5</v>
      </c>
      <c r="F13" s="127">
        <v>3.5</v>
      </c>
      <c r="G13" s="130">
        <f>F13/E13*100</f>
        <v>100</v>
      </c>
    </row>
    <row r="14" spans="1:7" s="189" customFormat="1" ht="46.5">
      <c r="A14" s="120">
        <f>A13+1</f>
        <v>9</v>
      </c>
      <c r="B14" s="131" t="s">
        <v>7</v>
      </c>
      <c r="C14" s="121" t="s">
        <v>38</v>
      </c>
      <c r="D14" s="132">
        <v>15</v>
      </c>
      <c r="E14" s="129">
        <v>15</v>
      </c>
      <c r="F14" s="127">
        <v>15</v>
      </c>
      <c r="G14" s="130">
        <f t="shared" si="0"/>
        <v>100</v>
      </c>
    </row>
    <row r="15" spans="1:7" s="189" customFormat="1" ht="46.5">
      <c r="A15" s="120">
        <f>A14+1</f>
        <v>10</v>
      </c>
      <c r="B15" s="134" t="s">
        <v>122</v>
      </c>
      <c r="C15" s="121" t="s">
        <v>42</v>
      </c>
      <c r="D15" s="132">
        <v>114.8</v>
      </c>
      <c r="E15" s="15">
        <v>70.9</v>
      </c>
      <c r="F15" s="127">
        <v>87.04</v>
      </c>
      <c r="G15" s="130">
        <f t="shared" si="0"/>
        <v>122.76445698166431</v>
      </c>
    </row>
    <row r="16" spans="1:7" s="189" customFormat="1" ht="62.25">
      <c r="A16" s="120">
        <f>A15+1</f>
        <v>11</v>
      </c>
      <c r="B16" s="124" t="s">
        <v>130</v>
      </c>
      <c r="C16" s="121" t="s">
        <v>40</v>
      </c>
      <c r="D16" s="135">
        <v>2131</v>
      </c>
      <c r="E16" s="6">
        <v>2416</v>
      </c>
      <c r="F16" s="127">
        <v>2167</v>
      </c>
      <c r="G16" s="136">
        <f t="shared" si="0"/>
        <v>89.69370860927152</v>
      </c>
    </row>
    <row r="17" spans="1:7" s="189" customFormat="1" ht="30.75">
      <c r="A17" s="120"/>
      <c r="B17" s="8" t="s">
        <v>68</v>
      </c>
      <c r="C17" s="121"/>
      <c r="D17" s="121"/>
      <c r="E17" s="127"/>
      <c r="F17" s="127"/>
      <c r="G17" s="127"/>
    </row>
    <row r="18" spans="1:14" s="189" customFormat="1" ht="15.75">
      <c r="A18" s="120">
        <f>A16+1</f>
        <v>12</v>
      </c>
      <c r="B18" s="124" t="s">
        <v>11</v>
      </c>
      <c r="C18" s="121" t="s">
        <v>42</v>
      </c>
      <c r="D18" s="92">
        <v>5352</v>
      </c>
      <c r="E18" s="6">
        <f>E23+E28+E33+E38</f>
        <v>5483.1</v>
      </c>
      <c r="F18" s="127">
        <f>F23+F28+F33+F38</f>
        <v>5488.5</v>
      </c>
      <c r="G18" s="130">
        <f>F18/E18*100</f>
        <v>100.09848443398806</v>
      </c>
      <c r="L18" s="190"/>
      <c r="N18" s="193"/>
    </row>
    <row r="19" spans="1:12" s="189" customFormat="1" ht="15.75">
      <c r="A19" s="137">
        <f>A18+1</f>
        <v>13</v>
      </c>
      <c r="B19" s="124" t="s">
        <v>60</v>
      </c>
      <c r="C19" s="121" t="s">
        <v>39</v>
      </c>
      <c r="D19" s="92">
        <v>177.6</v>
      </c>
      <c r="E19" s="6">
        <f>E24+E29+E34+E39</f>
        <v>76.7</v>
      </c>
      <c r="F19" s="127">
        <f>F24+F29+F34+F39</f>
        <v>105.30000000000001</v>
      </c>
      <c r="G19" s="130">
        <f>F19/E19*100</f>
        <v>137.28813559322035</v>
      </c>
      <c r="L19" s="190"/>
    </row>
    <row r="20" spans="1:12" s="189" customFormat="1" ht="30.75">
      <c r="A20" s="137">
        <f>A19+1</f>
        <v>14</v>
      </c>
      <c r="B20" s="124" t="s">
        <v>8</v>
      </c>
      <c r="C20" s="121" t="s">
        <v>43</v>
      </c>
      <c r="D20" s="79">
        <v>3900</v>
      </c>
      <c r="E20" s="84">
        <f>E18/1378*1000</f>
        <v>3979.027576197388</v>
      </c>
      <c r="F20" s="138">
        <f>F18/1378*1000</f>
        <v>3982.946298984035</v>
      </c>
      <c r="G20" s="130">
        <f>F20/E20*100</f>
        <v>100.09848443398806</v>
      </c>
      <c r="L20" s="190"/>
    </row>
    <row r="21" spans="1:7" s="189" customFormat="1" ht="15.75">
      <c r="A21" s="137">
        <v>15</v>
      </c>
      <c r="B21" s="134" t="s">
        <v>131</v>
      </c>
      <c r="C21" s="121" t="s">
        <v>40</v>
      </c>
      <c r="D21" s="92">
        <v>21000</v>
      </c>
      <c r="E21" s="57">
        <v>22179</v>
      </c>
      <c r="F21" s="139">
        <v>22400</v>
      </c>
      <c r="G21" s="130">
        <f aca="true" t="shared" si="1" ref="G21:G26">F21/E21*100</f>
        <v>100.99643807205014</v>
      </c>
    </row>
    <row r="22" spans="1:7" s="189" customFormat="1" ht="15.75">
      <c r="A22" s="137"/>
      <c r="B22" s="140" t="s">
        <v>10</v>
      </c>
      <c r="C22" s="121"/>
      <c r="D22" s="92"/>
      <c r="E22" s="6"/>
      <c r="F22" s="127"/>
      <c r="G22" s="130"/>
    </row>
    <row r="23" spans="1:13" s="189" customFormat="1" ht="15.75">
      <c r="A23" s="137">
        <f>A21+1</f>
        <v>16</v>
      </c>
      <c r="B23" s="124" t="s">
        <v>11</v>
      </c>
      <c r="C23" s="121" t="s">
        <v>42</v>
      </c>
      <c r="D23" s="92">
        <v>4877.3</v>
      </c>
      <c r="E23" s="6">
        <v>4974.8</v>
      </c>
      <c r="F23" s="127">
        <v>4997.6</v>
      </c>
      <c r="G23" s="130">
        <f t="shared" si="1"/>
        <v>100.45830988180428</v>
      </c>
      <c r="L23" s="190"/>
      <c r="M23" s="194"/>
    </row>
    <row r="24" spans="1:12" s="189" customFormat="1" ht="15.75">
      <c r="A24" s="137">
        <f>A23+1</f>
        <v>17</v>
      </c>
      <c r="B24" s="124" t="s">
        <v>60</v>
      </c>
      <c r="C24" s="121" t="s">
        <v>42</v>
      </c>
      <c r="D24" s="92">
        <v>172.5</v>
      </c>
      <c r="E24" s="6">
        <v>72.7</v>
      </c>
      <c r="F24" s="127">
        <v>98.4</v>
      </c>
      <c r="G24" s="130">
        <f t="shared" si="1"/>
        <v>135.35075653370015</v>
      </c>
      <c r="L24" s="190"/>
    </row>
    <row r="25" spans="1:12" s="189" customFormat="1" ht="30.75">
      <c r="A25" s="137">
        <f>A24+1</f>
        <v>18</v>
      </c>
      <c r="B25" s="124" t="s">
        <v>8</v>
      </c>
      <c r="C25" s="121" t="s">
        <v>43</v>
      </c>
      <c r="D25" s="92">
        <v>13585</v>
      </c>
      <c r="E25" s="141">
        <f>E23/366*1000</f>
        <v>13592.349726775958</v>
      </c>
      <c r="F25" s="142">
        <f>F23/366*1000</f>
        <v>13654.644808743169</v>
      </c>
      <c r="G25" s="125">
        <f t="shared" si="1"/>
        <v>100.45830988180428</v>
      </c>
      <c r="H25" s="195"/>
      <c r="L25" s="190"/>
    </row>
    <row r="26" spans="1:12" s="189" customFormat="1" ht="15.75">
      <c r="A26" s="137">
        <v>19</v>
      </c>
      <c r="B26" s="134" t="s">
        <v>131</v>
      </c>
      <c r="C26" s="121" t="s">
        <v>40</v>
      </c>
      <c r="D26" s="92">
        <v>26055</v>
      </c>
      <c r="E26" s="6">
        <v>30500</v>
      </c>
      <c r="F26" s="127">
        <v>25385</v>
      </c>
      <c r="G26" s="130">
        <f t="shared" si="1"/>
        <v>83.22950819672131</v>
      </c>
      <c r="L26" s="190"/>
    </row>
    <row r="27" spans="1:12" s="189" customFormat="1" ht="32.25">
      <c r="A27" s="137"/>
      <c r="B27" s="143" t="s">
        <v>87</v>
      </c>
      <c r="C27" s="144"/>
      <c r="D27" s="145"/>
      <c r="E27" s="6"/>
      <c r="F27" s="127"/>
      <c r="G27" s="146"/>
      <c r="L27" s="196"/>
    </row>
    <row r="28" spans="1:12" s="189" customFormat="1" ht="15.75">
      <c r="A28" s="137">
        <f>A26+1</f>
        <v>20</v>
      </c>
      <c r="B28" s="147" t="s">
        <v>11</v>
      </c>
      <c r="C28" s="121" t="s">
        <v>42</v>
      </c>
      <c r="D28" s="148">
        <v>4</v>
      </c>
      <c r="E28" s="4">
        <v>4</v>
      </c>
      <c r="F28" s="127">
        <v>4.2</v>
      </c>
      <c r="G28" s="130">
        <f>F28/E28*100</f>
        <v>105</v>
      </c>
      <c r="L28" s="196"/>
    </row>
    <row r="29" spans="1:12" s="189" customFormat="1" ht="15.75">
      <c r="A29" s="137">
        <f>A28+1</f>
        <v>21</v>
      </c>
      <c r="B29" s="147" t="s">
        <v>60</v>
      </c>
      <c r="C29" s="121" t="s">
        <v>42</v>
      </c>
      <c r="D29" s="148">
        <v>0</v>
      </c>
      <c r="E29" s="4">
        <v>0</v>
      </c>
      <c r="F29" s="127">
        <v>0</v>
      </c>
      <c r="G29" s="130">
        <v>0</v>
      </c>
      <c r="L29" s="196"/>
    </row>
    <row r="30" spans="1:14" s="189" customFormat="1" ht="30.75">
      <c r="A30" s="137">
        <f>A29+1</f>
        <v>22</v>
      </c>
      <c r="B30" s="147" t="s">
        <v>8</v>
      </c>
      <c r="C30" s="121" t="s">
        <v>43</v>
      </c>
      <c r="D30" s="148">
        <v>286</v>
      </c>
      <c r="E30" s="4">
        <v>286</v>
      </c>
      <c r="F30" s="149">
        <v>350</v>
      </c>
      <c r="G30" s="125">
        <f>F30/E30*100</f>
        <v>122.37762237762237</v>
      </c>
      <c r="L30" s="196"/>
      <c r="N30" s="197"/>
    </row>
    <row r="31" spans="1:14" s="189" customFormat="1" ht="15.75">
      <c r="A31" s="137">
        <f>A30+1</f>
        <v>23</v>
      </c>
      <c r="B31" s="150" t="s">
        <v>131</v>
      </c>
      <c r="C31" s="121" t="s">
        <v>40</v>
      </c>
      <c r="D31" s="148">
        <v>14426.3</v>
      </c>
      <c r="E31" s="4">
        <v>14500</v>
      </c>
      <c r="F31" s="151">
        <v>16020</v>
      </c>
      <c r="G31" s="125">
        <f>F31/E31*100</f>
        <v>110.48275862068965</v>
      </c>
      <c r="L31" s="196"/>
      <c r="N31" s="197"/>
    </row>
    <row r="32" spans="1:12" s="189" customFormat="1" ht="32.25">
      <c r="A32" s="137"/>
      <c r="B32" s="152" t="s">
        <v>61</v>
      </c>
      <c r="C32" s="144"/>
      <c r="D32" s="144"/>
      <c r="E32" s="6"/>
      <c r="F32" s="127"/>
      <c r="G32" s="127"/>
      <c r="L32" s="196"/>
    </row>
    <row r="33" spans="1:12" s="189" customFormat="1" ht="15.75">
      <c r="A33" s="137">
        <v>24</v>
      </c>
      <c r="B33" s="124" t="s">
        <v>11</v>
      </c>
      <c r="C33" s="121" t="s">
        <v>42</v>
      </c>
      <c r="D33" s="92">
        <v>322.9</v>
      </c>
      <c r="E33" s="6">
        <v>350</v>
      </c>
      <c r="F33" s="127">
        <v>298.5</v>
      </c>
      <c r="G33" s="130">
        <f>F33/E33*100</f>
        <v>85.28571428571429</v>
      </c>
      <c r="L33" s="198"/>
    </row>
    <row r="34" spans="1:12" s="189" customFormat="1" ht="15.75">
      <c r="A34" s="137">
        <f>A33+1</f>
        <v>25</v>
      </c>
      <c r="B34" s="124" t="s">
        <v>60</v>
      </c>
      <c r="C34" s="121" t="s">
        <v>42</v>
      </c>
      <c r="D34" s="92">
        <v>4</v>
      </c>
      <c r="E34" s="6">
        <v>2</v>
      </c>
      <c r="F34" s="127">
        <v>2</v>
      </c>
      <c r="G34" s="130">
        <f>F34/E34*100</f>
        <v>100</v>
      </c>
      <c r="L34" s="190"/>
    </row>
    <row r="35" spans="1:12" s="189" customFormat="1" ht="30.75">
      <c r="A35" s="137">
        <f>A34+1</f>
        <v>26</v>
      </c>
      <c r="B35" s="124" t="s">
        <v>8</v>
      </c>
      <c r="C35" s="121" t="s">
        <v>43</v>
      </c>
      <c r="D35" s="92">
        <v>387</v>
      </c>
      <c r="E35" s="58">
        <v>419</v>
      </c>
      <c r="F35" s="153">
        <v>358</v>
      </c>
      <c r="G35" s="130">
        <f>F35/E35*100</f>
        <v>85.44152744630071</v>
      </c>
      <c r="L35" s="190"/>
    </row>
    <row r="36" spans="1:7" s="189" customFormat="1" ht="15.75">
      <c r="A36" s="137">
        <v>27</v>
      </c>
      <c r="B36" s="134" t="s">
        <v>131</v>
      </c>
      <c r="C36" s="121" t="s">
        <v>40</v>
      </c>
      <c r="D36" s="92">
        <v>17254</v>
      </c>
      <c r="E36" s="4">
        <v>17254</v>
      </c>
      <c r="F36" s="154">
        <v>18000</v>
      </c>
      <c r="G36" s="130">
        <f>F36/E36*100</f>
        <v>104.32363509910745</v>
      </c>
    </row>
    <row r="37" spans="1:7" s="189" customFormat="1" ht="32.25">
      <c r="A37" s="137"/>
      <c r="B37" s="140" t="s">
        <v>78</v>
      </c>
      <c r="C37" s="144"/>
      <c r="D37" s="127"/>
      <c r="E37" s="6"/>
      <c r="F37" s="127"/>
      <c r="G37" s="127"/>
    </row>
    <row r="38" spans="1:7" s="189" customFormat="1" ht="15.75">
      <c r="A38" s="137">
        <f>A36+1</f>
        <v>28</v>
      </c>
      <c r="B38" s="124" t="s">
        <v>11</v>
      </c>
      <c r="C38" s="121" t="s">
        <v>42</v>
      </c>
      <c r="D38" s="92">
        <v>147.8</v>
      </c>
      <c r="E38" s="6">
        <v>154.3</v>
      </c>
      <c r="F38" s="127">
        <v>188.2</v>
      </c>
      <c r="G38" s="130">
        <f>F38/E38*100</f>
        <v>121.97018794556058</v>
      </c>
    </row>
    <row r="39" spans="1:7" s="189" customFormat="1" ht="15.75">
      <c r="A39" s="137">
        <f>A38+1</f>
        <v>29</v>
      </c>
      <c r="B39" s="124" t="s">
        <v>60</v>
      </c>
      <c r="C39" s="121" t="s">
        <v>42</v>
      </c>
      <c r="D39" s="92">
        <v>1.3</v>
      </c>
      <c r="E39" s="6">
        <v>2</v>
      </c>
      <c r="F39" s="127">
        <v>4.9</v>
      </c>
      <c r="G39" s="130">
        <f>F39/E39*100</f>
        <v>245.00000000000003</v>
      </c>
    </row>
    <row r="40" spans="1:7" s="189" customFormat="1" ht="30.75">
      <c r="A40" s="137">
        <f>A39+1</f>
        <v>30</v>
      </c>
      <c r="B40" s="124" t="s">
        <v>8</v>
      </c>
      <c r="C40" s="121" t="s">
        <v>43</v>
      </c>
      <c r="D40" s="79">
        <v>901</v>
      </c>
      <c r="E40" s="56">
        <v>941</v>
      </c>
      <c r="F40" s="138">
        <v>1148</v>
      </c>
      <c r="G40" s="130">
        <f>F40/E40*100</f>
        <v>121.9978746014878</v>
      </c>
    </row>
    <row r="41" spans="1:7" s="189" customFormat="1" ht="15.75">
      <c r="A41" s="137">
        <v>31</v>
      </c>
      <c r="B41" s="134" t="s">
        <v>131</v>
      </c>
      <c r="C41" s="121" t="s">
        <v>40</v>
      </c>
      <c r="D41" s="55">
        <v>18790</v>
      </c>
      <c r="E41" s="6">
        <v>17900</v>
      </c>
      <c r="F41" s="154">
        <v>19900</v>
      </c>
      <c r="G41" s="130">
        <f>F41/E41*100</f>
        <v>111.17318435754191</v>
      </c>
    </row>
    <row r="42" spans="1:7" s="189" customFormat="1" ht="15.75">
      <c r="A42" s="137"/>
      <c r="B42" s="18" t="s">
        <v>12</v>
      </c>
      <c r="C42" s="144"/>
      <c r="D42" s="92"/>
      <c r="E42" s="6"/>
      <c r="F42" s="127"/>
      <c r="G42" s="127"/>
    </row>
    <row r="43" spans="1:7" s="189" customFormat="1" ht="15.75">
      <c r="A43" s="137">
        <f>A41+1</f>
        <v>32</v>
      </c>
      <c r="B43" s="134" t="s">
        <v>85</v>
      </c>
      <c r="C43" s="121" t="s">
        <v>42</v>
      </c>
      <c r="D43" s="92">
        <v>1373.6</v>
      </c>
      <c r="E43" s="155">
        <v>1427</v>
      </c>
      <c r="F43" s="127">
        <v>1427.4</v>
      </c>
      <c r="G43" s="130">
        <f>F43/E43*100</f>
        <v>100.02803083391731</v>
      </c>
    </row>
    <row r="44" spans="1:7" s="189" customFormat="1" ht="15.75">
      <c r="A44" s="137">
        <f>A43+1</f>
        <v>33</v>
      </c>
      <c r="B44" s="124" t="s">
        <v>60</v>
      </c>
      <c r="C44" s="121" t="s">
        <v>42</v>
      </c>
      <c r="D44" s="92">
        <v>24.2</v>
      </c>
      <c r="E44" s="155">
        <v>15</v>
      </c>
      <c r="F44" s="126">
        <v>29.9</v>
      </c>
      <c r="G44" s="136">
        <f>F44/E44*100</f>
        <v>199.33333333333331</v>
      </c>
    </row>
    <row r="45" spans="1:7" s="189" customFormat="1" ht="30.75">
      <c r="A45" s="137">
        <f>A44+1</f>
        <v>34</v>
      </c>
      <c r="B45" s="134" t="s">
        <v>8</v>
      </c>
      <c r="C45" s="121" t="s">
        <v>43</v>
      </c>
      <c r="D45" s="92">
        <v>0.41</v>
      </c>
      <c r="E45" s="6">
        <v>0.43</v>
      </c>
      <c r="F45" s="156">
        <v>0.43</v>
      </c>
      <c r="G45" s="130">
        <f>F45/E45*100</f>
        <v>100</v>
      </c>
    </row>
    <row r="46" spans="1:7" s="189" customFormat="1" ht="15.75">
      <c r="A46" s="137">
        <v>35</v>
      </c>
      <c r="B46" s="134" t="s">
        <v>13</v>
      </c>
      <c r="C46" s="121" t="s">
        <v>40</v>
      </c>
      <c r="D46" s="92">
        <v>9037</v>
      </c>
      <c r="E46" s="6">
        <v>11000</v>
      </c>
      <c r="F46" s="127">
        <v>11000</v>
      </c>
      <c r="G46" s="130">
        <f>F46/E46*100</f>
        <v>100</v>
      </c>
    </row>
    <row r="47" spans="1:7" s="189" customFormat="1" ht="15.75">
      <c r="A47" s="157"/>
      <c r="B47" s="19" t="s">
        <v>18</v>
      </c>
      <c r="C47" s="144"/>
      <c r="D47" s="92"/>
      <c r="E47" s="6"/>
      <c r="F47" s="127"/>
      <c r="G47" s="127"/>
    </row>
    <row r="48" spans="1:7" s="189" customFormat="1" ht="15.75">
      <c r="A48" s="157">
        <f>A46+1</f>
        <v>36</v>
      </c>
      <c r="B48" s="124" t="s">
        <v>19</v>
      </c>
      <c r="C48" s="121" t="s">
        <v>44</v>
      </c>
      <c r="D48" s="92">
        <v>100</v>
      </c>
      <c r="E48" s="155">
        <v>300</v>
      </c>
      <c r="F48" s="127">
        <v>400</v>
      </c>
      <c r="G48" s="130">
        <f>F48/E48*100</f>
        <v>133.33333333333331</v>
      </c>
    </row>
    <row r="49" spans="1:12" s="189" customFormat="1" ht="30.75">
      <c r="A49" s="157">
        <f>A48+1</f>
        <v>37</v>
      </c>
      <c r="B49" s="124" t="s">
        <v>20</v>
      </c>
      <c r="C49" s="121" t="s">
        <v>39</v>
      </c>
      <c r="D49" s="79">
        <v>0.5</v>
      </c>
      <c r="E49" s="129">
        <v>0.5</v>
      </c>
      <c r="F49" s="153">
        <v>0.7</v>
      </c>
      <c r="G49" s="127">
        <f>F49/E49*100</f>
        <v>140</v>
      </c>
      <c r="L49" s="190"/>
    </row>
    <row r="50" spans="1:12" s="189" customFormat="1" ht="15.75">
      <c r="A50" s="157">
        <f>A49+1</f>
        <v>38</v>
      </c>
      <c r="B50" s="124" t="s">
        <v>60</v>
      </c>
      <c r="C50" s="121" t="s">
        <v>39</v>
      </c>
      <c r="D50" s="92">
        <v>0.7</v>
      </c>
      <c r="E50" s="155">
        <v>0.5</v>
      </c>
      <c r="F50" s="153">
        <v>0.5</v>
      </c>
      <c r="G50" s="127">
        <v>100</v>
      </c>
      <c r="L50" s="190"/>
    </row>
    <row r="51" spans="1:12" s="189" customFormat="1" ht="15.75">
      <c r="A51" s="157">
        <v>39</v>
      </c>
      <c r="B51" s="134" t="s">
        <v>131</v>
      </c>
      <c r="C51" s="121" t="s">
        <v>40</v>
      </c>
      <c r="D51" s="92">
        <v>11000</v>
      </c>
      <c r="E51" s="15">
        <v>11500</v>
      </c>
      <c r="F51" s="127">
        <v>11500</v>
      </c>
      <c r="G51" s="127">
        <f aca="true" t="shared" si="2" ref="G51:G57">F51/E51*100</f>
        <v>100</v>
      </c>
      <c r="L51" s="199"/>
    </row>
    <row r="52" spans="1:12" s="189" customFormat="1" ht="30.75">
      <c r="A52" s="120"/>
      <c r="B52" s="18" t="s">
        <v>21</v>
      </c>
      <c r="C52" s="121"/>
      <c r="D52" s="92"/>
      <c r="E52" s="80"/>
      <c r="F52" s="158"/>
      <c r="G52" s="127"/>
      <c r="L52" s="199"/>
    </row>
    <row r="53" spans="1:12" s="189" customFormat="1" ht="15.75">
      <c r="A53" s="120">
        <f>A51+1</f>
        <v>40</v>
      </c>
      <c r="B53" s="124" t="s">
        <v>22</v>
      </c>
      <c r="C53" s="121" t="s">
        <v>42</v>
      </c>
      <c r="D53" s="92">
        <v>1721</v>
      </c>
      <c r="E53" s="159">
        <v>1768</v>
      </c>
      <c r="F53" s="127">
        <v>1684</v>
      </c>
      <c r="G53" s="130">
        <f t="shared" si="2"/>
        <v>95.24886877828054</v>
      </c>
      <c r="L53" s="190"/>
    </row>
    <row r="54" spans="1:12" s="189" customFormat="1" ht="15.75">
      <c r="A54" s="157">
        <f>A53+1</f>
        <v>41</v>
      </c>
      <c r="B54" s="124" t="s">
        <v>23</v>
      </c>
      <c r="C54" s="121" t="s">
        <v>42</v>
      </c>
      <c r="D54" s="92">
        <v>308.4</v>
      </c>
      <c r="E54" s="159">
        <v>319.2</v>
      </c>
      <c r="F54" s="127">
        <v>329.5</v>
      </c>
      <c r="G54" s="130">
        <f t="shared" si="2"/>
        <v>103.22681704260653</v>
      </c>
      <c r="L54" s="190"/>
    </row>
    <row r="55" spans="1:7" s="189" customFormat="1" ht="15.75">
      <c r="A55" s="157">
        <f>A54+1</f>
        <v>42</v>
      </c>
      <c r="B55" s="124" t="s">
        <v>24</v>
      </c>
      <c r="C55" s="121" t="s">
        <v>42</v>
      </c>
      <c r="D55" s="92">
        <v>59</v>
      </c>
      <c r="E55" s="159">
        <v>60</v>
      </c>
      <c r="F55" s="127">
        <v>56.7</v>
      </c>
      <c r="G55" s="130">
        <f t="shared" si="2"/>
        <v>94.5</v>
      </c>
    </row>
    <row r="56" spans="1:12" s="189" customFormat="1" ht="15.75">
      <c r="A56" s="157">
        <f>A55+1</f>
        <v>43</v>
      </c>
      <c r="B56" s="124" t="s">
        <v>9</v>
      </c>
      <c r="C56" s="121" t="s">
        <v>44</v>
      </c>
      <c r="D56" s="92">
        <v>1165</v>
      </c>
      <c r="E56" s="159">
        <v>1170</v>
      </c>
      <c r="F56" s="127">
        <v>1170</v>
      </c>
      <c r="G56" s="130">
        <f t="shared" si="2"/>
        <v>100</v>
      </c>
      <c r="L56" s="200"/>
    </row>
    <row r="57" spans="1:7" s="189" customFormat="1" ht="15.75">
      <c r="A57" s="157">
        <f>A56+1</f>
        <v>44</v>
      </c>
      <c r="B57" s="124" t="s">
        <v>16</v>
      </c>
      <c r="C57" s="121" t="s">
        <v>40</v>
      </c>
      <c r="D57" s="92">
        <v>11000</v>
      </c>
      <c r="E57" s="159">
        <v>12000</v>
      </c>
      <c r="F57" s="127">
        <v>12000</v>
      </c>
      <c r="G57" s="130">
        <f t="shared" si="2"/>
        <v>100</v>
      </c>
    </row>
    <row r="58" spans="1:7" s="189" customFormat="1" ht="15.75">
      <c r="A58" s="157"/>
      <c r="B58" s="21" t="s">
        <v>25</v>
      </c>
      <c r="C58" s="144"/>
      <c r="D58" s="92"/>
      <c r="E58" s="6"/>
      <c r="F58" s="127"/>
      <c r="G58" s="127"/>
    </row>
    <row r="59" spans="1:12" s="189" customFormat="1" ht="62.25">
      <c r="A59" s="157">
        <f>A57+1</f>
        <v>45</v>
      </c>
      <c r="B59" s="134" t="s">
        <v>86</v>
      </c>
      <c r="C59" s="121" t="s">
        <v>42</v>
      </c>
      <c r="D59" s="79">
        <v>1767.3</v>
      </c>
      <c r="E59" s="160">
        <v>2300</v>
      </c>
      <c r="F59" s="127">
        <v>2361.1</v>
      </c>
      <c r="G59" s="130">
        <f>F59/E59*100</f>
        <v>102.65652173913043</v>
      </c>
      <c r="L59" s="201"/>
    </row>
    <row r="60" spans="1:7" s="189" customFormat="1" ht="15.75">
      <c r="A60" s="157">
        <f>A59+1</f>
        <v>46</v>
      </c>
      <c r="B60" s="134" t="s">
        <v>26</v>
      </c>
      <c r="C60" s="121" t="s">
        <v>50</v>
      </c>
      <c r="D60" s="148">
        <v>106</v>
      </c>
      <c r="E60" s="20">
        <v>90</v>
      </c>
      <c r="F60" s="161">
        <v>64</v>
      </c>
      <c r="G60" s="130">
        <f>F60/E60*100</f>
        <v>71.11111111111111</v>
      </c>
    </row>
    <row r="61" spans="1:7" s="189" customFormat="1" ht="93.75">
      <c r="A61" s="157">
        <v>47</v>
      </c>
      <c r="B61" s="134" t="s">
        <v>89</v>
      </c>
      <c r="C61" s="121" t="s">
        <v>38</v>
      </c>
      <c r="D61" s="79">
        <v>19.9</v>
      </c>
      <c r="E61" s="160">
        <v>19.9</v>
      </c>
      <c r="F61" s="127">
        <v>19.9</v>
      </c>
      <c r="G61" s="130">
        <f>F61/E61*100</f>
        <v>100</v>
      </c>
    </row>
    <row r="62" spans="1:7" s="189" customFormat="1" ht="30.75">
      <c r="A62" s="157">
        <v>48</v>
      </c>
      <c r="B62" s="134" t="s">
        <v>58</v>
      </c>
      <c r="C62" s="121" t="s">
        <v>44</v>
      </c>
      <c r="D62" s="89">
        <v>665</v>
      </c>
      <c r="E62" s="20">
        <v>665</v>
      </c>
      <c r="F62" s="161">
        <v>665</v>
      </c>
      <c r="G62" s="130">
        <f>F62/E62*100</f>
        <v>100</v>
      </c>
    </row>
    <row r="63" spans="1:7" s="189" customFormat="1" ht="15.75">
      <c r="A63" s="157">
        <v>49</v>
      </c>
      <c r="B63" s="134" t="s">
        <v>16</v>
      </c>
      <c r="C63" s="121" t="s">
        <v>40</v>
      </c>
      <c r="D63" s="92">
        <v>12300</v>
      </c>
      <c r="E63" s="159">
        <v>12350</v>
      </c>
      <c r="F63" s="127">
        <v>12350</v>
      </c>
      <c r="G63" s="130">
        <f>F63/E63*100</f>
        <v>100</v>
      </c>
    </row>
    <row r="64" spans="1:7" s="189" customFormat="1" ht="30.75">
      <c r="A64" s="157"/>
      <c r="B64" s="21" t="s">
        <v>33</v>
      </c>
      <c r="C64" s="144"/>
      <c r="D64" s="92"/>
      <c r="E64" s="6"/>
      <c r="F64" s="127"/>
      <c r="G64" s="127"/>
    </row>
    <row r="65" spans="1:7" s="189" customFormat="1" ht="62.25">
      <c r="A65" s="157">
        <f>A63+1</f>
        <v>50</v>
      </c>
      <c r="B65" s="124" t="s">
        <v>79</v>
      </c>
      <c r="C65" s="121" t="s">
        <v>49</v>
      </c>
      <c r="D65" s="79">
        <v>5479.9</v>
      </c>
      <c r="E65" s="160">
        <v>3147.4</v>
      </c>
      <c r="F65" s="127">
        <v>10497.9</v>
      </c>
      <c r="G65" s="130">
        <f>F65/E65*100</f>
        <v>333.54197115079114</v>
      </c>
    </row>
    <row r="66" spans="1:7" s="189" customFormat="1" ht="15.75">
      <c r="A66" s="157">
        <v>51</v>
      </c>
      <c r="B66" s="124" t="s">
        <v>90</v>
      </c>
      <c r="C66" s="121" t="s">
        <v>50</v>
      </c>
      <c r="D66" s="92">
        <v>891</v>
      </c>
      <c r="E66" s="115">
        <v>1004</v>
      </c>
      <c r="F66" s="158">
        <v>1055</v>
      </c>
      <c r="G66" s="130">
        <f>F66/E66*100</f>
        <v>105.0796812749004</v>
      </c>
    </row>
    <row r="67" spans="1:7" s="189" customFormat="1" ht="78">
      <c r="A67" s="157">
        <v>52</v>
      </c>
      <c r="B67" s="124" t="s">
        <v>94</v>
      </c>
      <c r="C67" s="121" t="s">
        <v>38</v>
      </c>
      <c r="D67" s="79">
        <v>30</v>
      </c>
      <c r="E67" s="162">
        <v>32</v>
      </c>
      <c r="F67" s="158">
        <v>32</v>
      </c>
      <c r="G67" s="130">
        <f>F67/E67*100</f>
        <v>100</v>
      </c>
    </row>
    <row r="68" spans="1:7" s="189" customFormat="1" ht="78">
      <c r="A68" s="157">
        <v>53</v>
      </c>
      <c r="B68" s="124" t="s">
        <v>93</v>
      </c>
      <c r="C68" s="121" t="s">
        <v>38</v>
      </c>
      <c r="D68" s="79">
        <v>82</v>
      </c>
      <c r="E68" s="162">
        <v>83</v>
      </c>
      <c r="F68" s="158">
        <v>85</v>
      </c>
      <c r="G68" s="130">
        <f>F68/E68*100</f>
        <v>102.40963855421687</v>
      </c>
    </row>
    <row r="69" spans="1:7" s="189" customFormat="1" ht="93.75">
      <c r="A69" s="157">
        <v>54</v>
      </c>
      <c r="B69" s="124" t="s">
        <v>91</v>
      </c>
      <c r="C69" s="163" t="s">
        <v>92</v>
      </c>
      <c r="D69" s="79">
        <v>30.2</v>
      </c>
      <c r="E69" s="162">
        <v>38</v>
      </c>
      <c r="F69" s="164">
        <v>39</v>
      </c>
      <c r="G69" s="130">
        <f>F69/E69*100</f>
        <v>102.63157894736842</v>
      </c>
    </row>
    <row r="70" spans="1:7" s="189" customFormat="1" ht="15.75">
      <c r="A70" s="120"/>
      <c r="B70" s="8" t="s">
        <v>69</v>
      </c>
      <c r="C70" s="121"/>
      <c r="D70" s="165"/>
      <c r="E70" s="80"/>
      <c r="F70" s="158"/>
      <c r="G70" s="158"/>
    </row>
    <row r="71" spans="1:7" s="189" customFormat="1" ht="46.5">
      <c r="A71" s="120">
        <f>A69+1</f>
        <v>55</v>
      </c>
      <c r="B71" s="35" t="s">
        <v>95</v>
      </c>
      <c r="C71" s="121" t="s">
        <v>44</v>
      </c>
      <c r="D71" s="79">
        <v>8</v>
      </c>
      <c r="E71" s="160">
        <v>4</v>
      </c>
      <c r="F71" s="127">
        <v>0</v>
      </c>
      <c r="G71" s="127">
        <v>0</v>
      </c>
    </row>
    <row r="72" spans="1:7" s="189" customFormat="1" ht="109.5">
      <c r="A72" s="120">
        <v>56</v>
      </c>
      <c r="B72" s="35" t="s">
        <v>97</v>
      </c>
      <c r="C72" s="163" t="s">
        <v>38</v>
      </c>
      <c r="D72" s="79">
        <v>18</v>
      </c>
      <c r="E72" s="160">
        <v>18</v>
      </c>
      <c r="F72" s="127">
        <v>18</v>
      </c>
      <c r="G72" s="127">
        <f aca="true" t="shared" si="3" ref="G72:G77">F72/E72*100</f>
        <v>100</v>
      </c>
    </row>
    <row r="73" spans="1:7" s="189" customFormat="1" ht="62.25">
      <c r="A73" s="120">
        <v>57</v>
      </c>
      <c r="B73" s="35" t="s">
        <v>96</v>
      </c>
      <c r="C73" s="163" t="s">
        <v>38</v>
      </c>
      <c r="D73" s="79">
        <v>15</v>
      </c>
      <c r="E73" s="6">
        <v>17</v>
      </c>
      <c r="F73" s="127">
        <v>10</v>
      </c>
      <c r="G73" s="130">
        <f t="shared" si="3"/>
        <v>58.82352941176471</v>
      </c>
    </row>
    <row r="74" spans="1:7" s="189" customFormat="1" ht="93.75">
      <c r="A74" s="120">
        <v>58</v>
      </c>
      <c r="B74" s="35" t="s">
        <v>70</v>
      </c>
      <c r="C74" s="163" t="s">
        <v>98</v>
      </c>
      <c r="D74" s="79">
        <v>165</v>
      </c>
      <c r="E74" s="160">
        <v>200</v>
      </c>
      <c r="F74" s="127">
        <v>200</v>
      </c>
      <c r="G74" s="130">
        <f t="shared" si="3"/>
        <v>100</v>
      </c>
    </row>
    <row r="75" spans="1:7" s="189" customFormat="1" ht="78">
      <c r="A75" s="120">
        <f>A73+1</f>
        <v>58</v>
      </c>
      <c r="B75" s="35" t="s">
        <v>99</v>
      </c>
      <c r="C75" s="163" t="s">
        <v>38</v>
      </c>
      <c r="D75" s="79">
        <v>37</v>
      </c>
      <c r="E75" s="6">
        <v>37</v>
      </c>
      <c r="F75" s="127">
        <v>37</v>
      </c>
      <c r="G75" s="130">
        <f t="shared" si="3"/>
        <v>100</v>
      </c>
    </row>
    <row r="76" spans="1:7" s="189" customFormat="1" ht="93.75">
      <c r="A76" s="120">
        <f>A74+1</f>
        <v>59</v>
      </c>
      <c r="B76" s="35" t="s">
        <v>100</v>
      </c>
      <c r="C76" s="163" t="s">
        <v>38</v>
      </c>
      <c r="D76" s="79">
        <v>5</v>
      </c>
      <c r="E76" s="160">
        <v>5</v>
      </c>
      <c r="F76" s="138">
        <v>4.6</v>
      </c>
      <c r="G76" s="130">
        <v>100</v>
      </c>
    </row>
    <row r="77" spans="1:12" s="189" customFormat="1" ht="78">
      <c r="A77" s="120">
        <f>A75+1</f>
        <v>59</v>
      </c>
      <c r="B77" s="35" t="s">
        <v>101</v>
      </c>
      <c r="C77" s="163" t="s">
        <v>38</v>
      </c>
      <c r="D77" s="79">
        <v>66.1</v>
      </c>
      <c r="E77" s="160">
        <v>67</v>
      </c>
      <c r="F77" s="127">
        <v>44.2</v>
      </c>
      <c r="G77" s="130">
        <f t="shared" si="3"/>
        <v>65.97014925373135</v>
      </c>
      <c r="L77" s="202" t="s">
        <v>121</v>
      </c>
    </row>
    <row r="78" spans="1:7" s="189" customFormat="1" ht="15.75">
      <c r="A78" s="157"/>
      <c r="B78" s="18" t="s">
        <v>57</v>
      </c>
      <c r="C78" s="121"/>
      <c r="D78" s="79"/>
      <c r="E78" s="44"/>
      <c r="F78" s="145"/>
      <c r="G78" s="145"/>
    </row>
    <row r="79" spans="1:7" s="189" customFormat="1" ht="15.75">
      <c r="A79" s="157">
        <v>60</v>
      </c>
      <c r="B79" s="124" t="s">
        <v>23</v>
      </c>
      <c r="C79" s="121" t="s">
        <v>43</v>
      </c>
      <c r="D79" s="79">
        <v>1524.4</v>
      </c>
      <c r="E79" s="159">
        <v>1530</v>
      </c>
      <c r="F79" s="127">
        <v>1559.9</v>
      </c>
      <c r="G79" s="125">
        <f>F79/E79*100</f>
        <v>101.95424836601308</v>
      </c>
    </row>
    <row r="80" spans="1:7" s="189" customFormat="1" ht="15.75">
      <c r="A80" s="157">
        <f>A79+1</f>
        <v>61</v>
      </c>
      <c r="B80" s="124" t="s">
        <v>9</v>
      </c>
      <c r="C80" s="121" t="s">
        <v>44</v>
      </c>
      <c r="D80" s="79">
        <v>166</v>
      </c>
      <c r="E80" s="6">
        <v>166</v>
      </c>
      <c r="F80" s="127">
        <v>166</v>
      </c>
      <c r="G80" s="125">
        <f>F80/E80*100</f>
        <v>100</v>
      </c>
    </row>
    <row r="81" spans="1:12" s="189" customFormat="1" ht="15.75">
      <c r="A81" s="157">
        <f>A80+1</f>
        <v>62</v>
      </c>
      <c r="B81" s="124" t="s">
        <v>16</v>
      </c>
      <c r="C81" s="121" t="s">
        <v>40</v>
      </c>
      <c r="D81" s="79">
        <v>14349.5</v>
      </c>
      <c r="E81" s="6">
        <v>14349.5</v>
      </c>
      <c r="F81" s="127">
        <v>14487.5</v>
      </c>
      <c r="G81" s="125">
        <f>F81/E81*100</f>
        <v>100.96170598278687</v>
      </c>
      <c r="H81" s="161">
        <v>11585</v>
      </c>
      <c r="L81" s="190"/>
    </row>
    <row r="82" spans="1:7" s="189" customFormat="1" ht="93.75">
      <c r="A82" s="157">
        <f>A81+1</f>
        <v>63</v>
      </c>
      <c r="B82" s="166" t="s">
        <v>81</v>
      </c>
      <c r="C82" s="144" t="s">
        <v>38</v>
      </c>
      <c r="D82" s="79">
        <v>355.5</v>
      </c>
      <c r="E82" s="160">
        <v>356</v>
      </c>
      <c r="F82" s="127">
        <v>357</v>
      </c>
      <c r="G82" s="130">
        <f>F82/E82*100</f>
        <v>100.2808988764045</v>
      </c>
    </row>
    <row r="83" spans="1:7" s="189" customFormat="1" ht="15.75">
      <c r="A83" s="157"/>
      <c r="B83" s="21" t="s">
        <v>56</v>
      </c>
      <c r="C83" s="144"/>
      <c r="D83" s="79"/>
      <c r="E83" s="6"/>
      <c r="F83" s="127"/>
      <c r="G83" s="127"/>
    </row>
    <row r="84" spans="1:7" s="189" customFormat="1" ht="50.25" customHeight="1">
      <c r="A84" s="157">
        <v>65</v>
      </c>
      <c r="B84" s="134" t="s">
        <v>102</v>
      </c>
      <c r="C84" s="165" t="s">
        <v>38</v>
      </c>
      <c r="D84" s="89">
        <v>64.93</v>
      </c>
      <c r="E84" s="20">
        <v>66</v>
      </c>
      <c r="F84" s="167">
        <v>69</v>
      </c>
      <c r="G84" s="168">
        <f>F84/E84*100</f>
        <v>104.54545454545455</v>
      </c>
    </row>
    <row r="85" spans="1:7" s="189" customFormat="1" ht="78">
      <c r="A85" s="157">
        <v>66</v>
      </c>
      <c r="B85" s="35" t="s">
        <v>103</v>
      </c>
      <c r="C85" s="163" t="s">
        <v>38</v>
      </c>
      <c r="D85" s="89">
        <v>66.8</v>
      </c>
      <c r="E85" s="20">
        <v>69.3</v>
      </c>
      <c r="F85" s="161">
        <v>84.8</v>
      </c>
      <c r="G85" s="168">
        <f>F85/E85*100</f>
        <v>122.36652236652236</v>
      </c>
    </row>
    <row r="86" spans="1:7" s="189" customFormat="1" ht="62.25">
      <c r="A86" s="157">
        <f>A85+1</f>
        <v>67</v>
      </c>
      <c r="B86" s="134" t="s">
        <v>71</v>
      </c>
      <c r="C86" s="165" t="s">
        <v>38</v>
      </c>
      <c r="D86" s="79">
        <v>97.3</v>
      </c>
      <c r="E86" s="6">
        <v>97.7</v>
      </c>
      <c r="F86" s="127">
        <v>91.4</v>
      </c>
      <c r="G86" s="168">
        <f>F86/E86*100</f>
        <v>93.55168884339817</v>
      </c>
    </row>
    <row r="87" spans="1:7" s="189" customFormat="1" ht="46.5">
      <c r="A87" s="157">
        <v>68</v>
      </c>
      <c r="B87" s="124" t="s">
        <v>80</v>
      </c>
      <c r="C87" s="121" t="s">
        <v>40</v>
      </c>
      <c r="D87" s="79">
        <v>25919</v>
      </c>
      <c r="E87" s="6">
        <v>24442</v>
      </c>
      <c r="F87" s="127">
        <v>27200</v>
      </c>
      <c r="G87" s="168">
        <f>F87/E87*100</f>
        <v>111.2838556582931</v>
      </c>
    </row>
    <row r="88" spans="1:7" s="189" customFormat="1" ht="15.75">
      <c r="A88" s="157"/>
      <c r="B88" s="18" t="s">
        <v>29</v>
      </c>
      <c r="C88" s="121"/>
      <c r="D88" s="79"/>
      <c r="E88" s="6"/>
      <c r="F88" s="127"/>
      <c r="G88" s="127"/>
    </row>
    <row r="89" spans="1:7" s="189" customFormat="1" ht="30.75">
      <c r="A89" s="157">
        <f>A87+1</f>
        <v>69</v>
      </c>
      <c r="B89" s="124" t="s">
        <v>55</v>
      </c>
      <c r="C89" s="431" t="s">
        <v>44</v>
      </c>
      <c r="D89" s="79">
        <v>13.5</v>
      </c>
      <c r="E89" s="6">
        <v>8</v>
      </c>
      <c r="F89" s="127">
        <v>3.6</v>
      </c>
      <c r="G89" s="130">
        <f>F89/E89*100</f>
        <v>45</v>
      </c>
    </row>
    <row r="90" spans="1:7" s="189" customFormat="1" ht="30.75">
      <c r="A90" s="157">
        <f>A89+1</f>
        <v>70</v>
      </c>
      <c r="B90" s="124" t="s">
        <v>30</v>
      </c>
      <c r="C90" s="432"/>
      <c r="D90" s="79">
        <v>0</v>
      </c>
      <c r="E90" s="6">
        <v>0</v>
      </c>
      <c r="F90" s="127">
        <v>0</v>
      </c>
      <c r="G90" s="127">
        <v>0</v>
      </c>
    </row>
    <row r="91" spans="1:7" s="189" customFormat="1" ht="51" customHeight="1">
      <c r="A91" s="157">
        <v>71</v>
      </c>
      <c r="B91" s="35" t="s">
        <v>104</v>
      </c>
      <c r="C91" s="432"/>
      <c r="D91" s="79">
        <v>310</v>
      </c>
      <c r="E91" s="6">
        <v>790</v>
      </c>
      <c r="F91" s="127">
        <v>686.8</v>
      </c>
      <c r="G91" s="130">
        <f>F91/E91*100</f>
        <v>86.9367088607595</v>
      </c>
    </row>
    <row r="92" spans="1:8" s="189" customFormat="1" ht="15.75">
      <c r="A92" s="157">
        <v>72</v>
      </c>
      <c r="B92" s="134" t="s">
        <v>131</v>
      </c>
      <c r="C92" s="121" t="s">
        <v>40</v>
      </c>
      <c r="D92" s="92">
        <v>22087</v>
      </c>
      <c r="E92" s="20">
        <v>22087</v>
      </c>
      <c r="F92" s="161">
        <v>23998</v>
      </c>
      <c r="G92" s="130">
        <f>F92/E92*100</f>
        <v>108.65214832254266</v>
      </c>
      <c r="H92" s="127">
        <v>24680</v>
      </c>
    </row>
    <row r="93" spans="1:7" s="189" customFormat="1" ht="15.75">
      <c r="A93" s="157"/>
      <c r="B93" s="18" t="s">
        <v>31</v>
      </c>
      <c r="C93" s="144"/>
      <c r="D93" s="92"/>
      <c r="E93" s="6"/>
      <c r="F93" s="127"/>
      <c r="G93" s="127"/>
    </row>
    <row r="94" spans="1:12" s="189" customFormat="1" ht="46.5">
      <c r="A94" s="157">
        <f>A92+1</f>
        <v>73</v>
      </c>
      <c r="B94" s="169" t="s">
        <v>76</v>
      </c>
      <c r="C94" s="121" t="s">
        <v>38</v>
      </c>
      <c r="D94" s="92">
        <v>25</v>
      </c>
      <c r="E94" s="4">
        <v>30</v>
      </c>
      <c r="F94" s="154">
        <v>30</v>
      </c>
      <c r="G94" s="125">
        <f>F94/E94*100</f>
        <v>100</v>
      </c>
      <c r="L94" s="32"/>
    </row>
    <row r="95" spans="1:12" s="189" customFormat="1" ht="15.75">
      <c r="A95" s="157">
        <v>74</v>
      </c>
      <c r="B95" s="124" t="s">
        <v>23</v>
      </c>
      <c r="C95" s="121" t="s">
        <v>43</v>
      </c>
      <c r="D95" s="92">
        <v>1200</v>
      </c>
      <c r="E95" s="6">
        <v>700</v>
      </c>
      <c r="F95" s="46">
        <v>700</v>
      </c>
      <c r="G95" s="125">
        <f>F95/E95*100</f>
        <v>100</v>
      </c>
      <c r="L95" s="32"/>
    </row>
    <row r="96" spans="1:12" s="189" customFormat="1" ht="15.75">
      <c r="A96" s="157">
        <v>75</v>
      </c>
      <c r="B96" s="124" t="s">
        <v>9</v>
      </c>
      <c r="C96" s="121" t="s">
        <v>44</v>
      </c>
      <c r="D96" s="92">
        <v>54</v>
      </c>
      <c r="E96" s="6">
        <v>54</v>
      </c>
      <c r="F96" s="46">
        <v>66</v>
      </c>
      <c r="G96" s="125">
        <f>F96/E96*100</f>
        <v>122.22222222222223</v>
      </c>
      <c r="L96" s="32"/>
    </row>
    <row r="97" spans="1:7" s="189" customFormat="1" ht="15.75">
      <c r="A97" s="157">
        <v>76</v>
      </c>
      <c r="B97" s="170" t="s">
        <v>16</v>
      </c>
      <c r="C97" s="144" t="s">
        <v>40</v>
      </c>
      <c r="D97" s="79">
        <v>12500</v>
      </c>
      <c r="E97" s="6">
        <v>13000</v>
      </c>
      <c r="F97" s="121">
        <v>13500</v>
      </c>
      <c r="G97" s="125">
        <f>F97/E97*100</f>
        <v>103.84615384615385</v>
      </c>
    </row>
    <row r="98" spans="1:7" s="189" customFormat="1" ht="15.75">
      <c r="A98" s="157"/>
      <c r="B98" s="18" t="s">
        <v>27</v>
      </c>
      <c r="C98" s="121"/>
      <c r="D98" s="79"/>
      <c r="E98" s="6"/>
      <c r="F98" s="127"/>
      <c r="G98" s="127"/>
    </row>
    <row r="99" spans="1:12" s="189" customFormat="1" ht="45.75" customHeight="1">
      <c r="A99" s="157">
        <v>77</v>
      </c>
      <c r="B99" s="35" t="s">
        <v>88</v>
      </c>
      <c r="C99" s="121"/>
      <c r="D99" s="79">
        <v>4.8</v>
      </c>
      <c r="E99" s="15">
        <v>4.8</v>
      </c>
      <c r="F99" s="145">
        <v>6</v>
      </c>
      <c r="G99" s="171">
        <f>F99/E99*100</f>
        <v>125</v>
      </c>
      <c r="H99" s="144">
        <v>4.8</v>
      </c>
      <c r="I99" s="144">
        <v>4.8</v>
      </c>
      <c r="J99" s="144">
        <v>4.8</v>
      </c>
      <c r="K99" s="203">
        <v>4.8</v>
      </c>
      <c r="L99" s="111"/>
    </row>
    <row r="100" spans="1:12" s="189" customFormat="1" ht="15.75">
      <c r="A100" s="157">
        <v>78</v>
      </c>
      <c r="B100" s="124" t="s">
        <v>23</v>
      </c>
      <c r="C100" s="121" t="s">
        <v>42</v>
      </c>
      <c r="D100" s="92">
        <v>10.5</v>
      </c>
      <c r="E100" s="4">
        <v>11.1</v>
      </c>
      <c r="F100" s="127">
        <v>11.1</v>
      </c>
      <c r="G100" s="171">
        <f>F100/E100*100</f>
        <v>100</v>
      </c>
      <c r="L100" s="111"/>
    </row>
    <row r="101" spans="1:12" s="189" customFormat="1" ht="78">
      <c r="A101" s="157">
        <v>79</v>
      </c>
      <c r="B101" s="124" t="s">
        <v>118</v>
      </c>
      <c r="C101" s="121" t="s">
        <v>38</v>
      </c>
      <c r="D101" s="92">
        <v>0.57</v>
      </c>
      <c r="E101" s="4">
        <v>0.64</v>
      </c>
      <c r="F101" s="121">
        <v>0.53</v>
      </c>
      <c r="G101" s="172">
        <f>F101/E101*100</f>
        <v>82.8125</v>
      </c>
      <c r="L101" s="32"/>
    </row>
    <row r="102" spans="1:13" s="189" customFormat="1" ht="15.75">
      <c r="A102" s="157">
        <v>80</v>
      </c>
      <c r="B102" s="124" t="s">
        <v>9</v>
      </c>
      <c r="C102" s="121" t="s">
        <v>44</v>
      </c>
      <c r="D102" s="92">
        <v>54</v>
      </c>
      <c r="E102" s="95">
        <v>66</v>
      </c>
      <c r="F102" s="126">
        <v>66</v>
      </c>
      <c r="G102" s="173">
        <f>F102/E102*100</f>
        <v>100</v>
      </c>
      <c r="H102" s="196"/>
      <c r="I102" s="196"/>
      <c r="J102" s="196"/>
      <c r="K102" s="196"/>
      <c r="L102" s="111"/>
      <c r="M102" s="204"/>
    </row>
    <row r="103" spans="1:13" s="189" customFormat="1" ht="15.75">
      <c r="A103" s="157">
        <v>81</v>
      </c>
      <c r="B103" s="124" t="s">
        <v>16</v>
      </c>
      <c r="C103" s="121" t="s">
        <v>40</v>
      </c>
      <c r="D103" s="92">
        <v>27646</v>
      </c>
      <c r="E103" s="95">
        <v>19505</v>
      </c>
      <c r="F103" s="126">
        <v>20075</v>
      </c>
      <c r="G103" s="173">
        <f>F103/E103*100</f>
        <v>102.92232760830555</v>
      </c>
      <c r="H103" s="196"/>
      <c r="I103" s="196"/>
      <c r="J103" s="196"/>
      <c r="K103" s="196"/>
      <c r="L103" s="111"/>
      <c r="M103" s="196"/>
    </row>
    <row r="104" spans="1:12" s="189" customFormat="1" ht="30.75">
      <c r="A104" s="157"/>
      <c r="B104" s="19" t="s">
        <v>28</v>
      </c>
      <c r="C104" s="144"/>
      <c r="D104" s="92"/>
      <c r="E104" s="6"/>
      <c r="F104" s="127"/>
      <c r="G104" s="127"/>
      <c r="L104" s="32"/>
    </row>
    <row r="105" spans="1:7" s="189" customFormat="1" ht="30.75">
      <c r="A105" s="157">
        <v>82</v>
      </c>
      <c r="B105" s="35" t="s">
        <v>105</v>
      </c>
      <c r="C105" s="163"/>
      <c r="D105" s="79">
        <v>29.2</v>
      </c>
      <c r="E105" s="6">
        <f>E106+E107+E108+E109</f>
        <v>10.18</v>
      </c>
      <c r="F105" s="127">
        <v>20.96</v>
      </c>
      <c r="G105" s="136">
        <f>F105/E105*100</f>
        <v>205.89390962671908</v>
      </c>
    </row>
    <row r="106" spans="1:12" s="189" customFormat="1" ht="24" customHeight="1">
      <c r="A106" s="157"/>
      <c r="B106" s="35" t="s">
        <v>106</v>
      </c>
      <c r="C106" s="433" t="s">
        <v>107</v>
      </c>
      <c r="D106" s="79">
        <v>0</v>
      </c>
      <c r="E106" s="6">
        <v>2.31</v>
      </c>
      <c r="F106" s="161">
        <v>3.9</v>
      </c>
      <c r="G106" s="130">
        <f aca="true" t="shared" si="4" ref="G106:G112">F106/E106*100</f>
        <v>168.8311688311688</v>
      </c>
      <c r="L106" s="32"/>
    </row>
    <row r="107" spans="1:12" s="189" customFormat="1" ht="30.75">
      <c r="A107" s="157"/>
      <c r="B107" s="35" t="s">
        <v>108</v>
      </c>
      <c r="C107" s="434"/>
      <c r="D107" s="79">
        <v>0</v>
      </c>
      <c r="E107" s="6">
        <v>0.46</v>
      </c>
      <c r="F107" s="161">
        <v>0.97</v>
      </c>
      <c r="G107" s="130">
        <f>F107/E107*100</f>
        <v>210.8695652173913</v>
      </c>
      <c r="L107" s="32"/>
    </row>
    <row r="108" spans="1:12" s="189" customFormat="1" ht="15.75">
      <c r="A108" s="157"/>
      <c r="B108" s="35" t="s">
        <v>109</v>
      </c>
      <c r="C108" s="434"/>
      <c r="D108" s="79">
        <v>19.3</v>
      </c>
      <c r="E108" s="6">
        <v>6.02</v>
      </c>
      <c r="F108" s="161">
        <v>8.29</v>
      </c>
      <c r="G108" s="130">
        <f t="shared" si="4"/>
        <v>137.7076411960133</v>
      </c>
      <c r="L108" s="32"/>
    </row>
    <row r="109" spans="1:12" s="189" customFormat="1" ht="30.75">
      <c r="A109" s="157"/>
      <c r="B109" s="35" t="s">
        <v>110</v>
      </c>
      <c r="C109" s="435"/>
      <c r="D109" s="79">
        <v>9.9</v>
      </c>
      <c r="E109" s="6">
        <v>1.39</v>
      </c>
      <c r="F109" s="161">
        <v>7.8</v>
      </c>
      <c r="G109" s="130">
        <f t="shared" si="4"/>
        <v>561.1510791366907</v>
      </c>
      <c r="L109" s="32"/>
    </row>
    <row r="110" spans="1:12" s="189" customFormat="1" ht="141">
      <c r="A110" s="157">
        <f>A105+1</f>
        <v>83</v>
      </c>
      <c r="B110" s="35" t="s">
        <v>111</v>
      </c>
      <c r="C110" s="163" t="s">
        <v>38</v>
      </c>
      <c r="D110" s="92">
        <v>0.98</v>
      </c>
      <c r="E110" s="4">
        <v>0.94</v>
      </c>
      <c r="F110" s="174">
        <v>2.4</v>
      </c>
      <c r="G110" s="125">
        <f>F110/E110*100</f>
        <v>255.31914893617022</v>
      </c>
      <c r="L110" s="32"/>
    </row>
    <row r="111" spans="1:12" s="189" customFormat="1" ht="15.75">
      <c r="A111" s="157">
        <v>84</v>
      </c>
      <c r="B111" s="49" t="s">
        <v>9</v>
      </c>
      <c r="C111" s="163" t="s">
        <v>44</v>
      </c>
      <c r="D111" s="27">
        <v>2</v>
      </c>
      <c r="E111" s="6">
        <v>2</v>
      </c>
      <c r="F111" s="174">
        <v>2</v>
      </c>
      <c r="G111" s="125">
        <f t="shared" si="4"/>
        <v>100</v>
      </c>
      <c r="L111" s="32"/>
    </row>
    <row r="112" spans="1:12" s="189" customFormat="1" ht="15.75">
      <c r="A112" s="157">
        <v>85</v>
      </c>
      <c r="B112" s="49" t="s">
        <v>16</v>
      </c>
      <c r="C112" s="163" t="s">
        <v>112</v>
      </c>
      <c r="D112" s="4">
        <v>20818.6</v>
      </c>
      <c r="E112" s="22">
        <v>20818.6</v>
      </c>
      <c r="F112" s="175">
        <v>21658</v>
      </c>
      <c r="G112" s="125">
        <f t="shared" si="4"/>
        <v>104.03197141018128</v>
      </c>
      <c r="L112" s="111"/>
    </row>
    <row r="113" spans="1:7" s="189" customFormat="1" ht="15.75">
      <c r="A113" s="157"/>
      <c r="B113" s="21" t="s">
        <v>14</v>
      </c>
      <c r="C113" s="144"/>
      <c r="D113" s="55"/>
      <c r="E113" s="6"/>
      <c r="F113" s="127"/>
      <c r="G113" s="127"/>
    </row>
    <row r="114" spans="1:7" s="189" customFormat="1" ht="15.75">
      <c r="A114" s="157">
        <v>86</v>
      </c>
      <c r="B114" s="124" t="s">
        <v>15</v>
      </c>
      <c r="C114" s="121" t="s">
        <v>42</v>
      </c>
      <c r="D114" s="55">
        <v>227</v>
      </c>
      <c r="E114" s="6">
        <v>250.9</v>
      </c>
      <c r="F114" s="127">
        <v>266.2</v>
      </c>
      <c r="G114" s="130">
        <f>F114/E114*100</f>
        <v>106.0980470306895</v>
      </c>
    </row>
    <row r="115" spans="1:7" s="189" customFormat="1" ht="46.5">
      <c r="A115" s="157">
        <v>87</v>
      </c>
      <c r="B115" s="134" t="s">
        <v>82</v>
      </c>
      <c r="C115" s="121" t="s">
        <v>45</v>
      </c>
      <c r="D115" s="27">
        <v>22</v>
      </c>
      <c r="E115" s="6">
        <v>22.03</v>
      </c>
      <c r="F115" s="176">
        <v>22.2</v>
      </c>
      <c r="G115" s="136">
        <f>F115/E115*100</f>
        <v>100.77167498865182</v>
      </c>
    </row>
    <row r="116" spans="1:7" s="189" customFormat="1" ht="30.75">
      <c r="A116" s="157"/>
      <c r="B116" s="134" t="s">
        <v>73</v>
      </c>
      <c r="C116" s="121" t="s">
        <v>46</v>
      </c>
      <c r="D116" s="94">
        <v>0.1</v>
      </c>
      <c r="E116" s="6">
        <v>0.1</v>
      </c>
      <c r="F116" s="127">
        <v>0.117</v>
      </c>
      <c r="G116" s="136">
        <f>F116/E116*100</f>
        <v>117</v>
      </c>
    </row>
    <row r="117" spans="1:7" s="189" customFormat="1" ht="15.75">
      <c r="A117" s="157">
        <v>88</v>
      </c>
      <c r="B117" s="124" t="s">
        <v>72</v>
      </c>
      <c r="C117" s="121" t="s">
        <v>62</v>
      </c>
      <c r="D117" s="177">
        <v>2.509</v>
      </c>
      <c r="E117" s="6">
        <v>2.6</v>
      </c>
      <c r="F117" s="127">
        <v>2.736</v>
      </c>
      <c r="G117" s="136">
        <f>F117/E117*100</f>
        <v>105.23076923076924</v>
      </c>
    </row>
    <row r="118" spans="1:12" s="189" customFormat="1" ht="30.75">
      <c r="A118" s="157" t="s">
        <v>121</v>
      </c>
      <c r="B118" s="18" t="s">
        <v>32</v>
      </c>
      <c r="C118" s="121"/>
      <c r="D118" s="177"/>
      <c r="E118" s="6"/>
      <c r="F118" s="127"/>
      <c r="G118" s="127"/>
      <c r="L118" s="199"/>
    </row>
    <row r="119" spans="1:12" s="189" customFormat="1" ht="46.5">
      <c r="A119" s="157">
        <f>A117+1</f>
        <v>89</v>
      </c>
      <c r="B119" s="134" t="s">
        <v>83</v>
      </c>
      <c r="C119" s="121" t="s">
        <v>38</v>
      </c>
      <c r="D119" s="79">
        <v>0</v>
      </c>
      <c r="E119" s="6">
        <v>0</v>
      </c>
      <c r="F119" s="161">
        <v>0</v>
      </c>
      <c r="G119" s="161">
        <v>0</v>
      </c>
      <c r="L119" s="32"/>
    </row>
    <row r="120" spans="1:12" s="189" customFormat="1" ht="46.5">
      <c r="A120" s="157">
        <f>A119+1</f>
        <v>90</v>
      </c>
      <c r="B120" s="134" t="s">
        <v>84</v>
      </c>
      <c r="C120" s="121" t="s">
        <v>38</v>
      </c>
      <c r="D120" s="79">
        <v>56.8</v>
      </c>
      <c r="E120" s="6">
        <v>65</v>
      </c>
      <c r="F120" s="161">
        <v>43.6</v>
      </c>
      <c r="G120" s="168">
        <f>F120/E120*100</f>
        <v>67.07692307692308</v>
      </c>
      <c r="L120" s="112"/>
    </row>
    <row r="121" spans="1:12" s="189" customFormat="1" ht="15.75">
      <c r="A121" s="120">
        <f>A120+1</f>
        <v>91</v>
      </c>
      <c r="B121" s="124" t="s">
        <v>59</v>
      </c>
      <c r="C121" s="121" t="s">
        <v>38</v>
      </c>
      <c r="D121" s="178">
        <v>0</v>
      </c>
      <c r="E121" s="6">
        <v>0</v>
      </c>
      <c r="F121" s="127">
        <v>0</v>
      </c>
      <c r="G121" s="179">
        <v>0</v>
      </c>
      <c r="L121" s="32"/>
    </row>
    <row r="122" spans="1:12" s="189" customFormat="1" ht="15.75">
      <c r="A122" s="120">
        <v>92</v>
      </c>
      <c r="B122" s="134" t="s">
        <v>9</v>
      </c>
      <c r="C122" s="121" t="s">
        <v>44</v>
      </c>
      <c r="D122" s="178">
        <v>73</v>
      </c>
      <c r="E122" s="22">
        <v>67</v>
      </c>
      <c r="F122" s="174">
        <v>72</v>
      </c>
      <c r="G122" s="179">
        <f>F122/E122*100</f>
        <v>107.46268656716418</v>
      </c>
      <c r="H122" s="174">
        <v>68</v>
      </c>
      <c r="I122" s="174">
        <v>68</v>
      </c>
      <c r="J122" s="174">
        <v>68</v>
      </c>
      <c r="K122" s="174">
        <v>68</v>
      </c>
      <c r="L122" s="32"/>
    </row>
    <row r="123" spans="1:12" s="189" customFormat="1" ht="15.75">
      <c r="A123" s="120">
        <v>93</v>
      </c>
      <c r="B123" s="134" t="s">
        <v>5</v>
      </c>
      <c r="C123" s="121" t="s">
        <v>40</v>
      </c>
      <c r="D123" s="178">
        <v>11971</v>
      </c>
      <c r="E123" s="20">
        <v>11947</v>
      </c>
      <c r="F123" s="161">
        <v>13759</v>
      </c>
      <c r="G123" s="180">
        <f>F123/E123*100</f>
        <v>115.16698752824976</v>
      </c>
      <c r="L123" s="32"/>
    </row>
    <row r="124" spans="1:12" s="189" customFormat="1" ht="30.75">
      <c r="A124" s="120"/>
      <c r="B124" s="18" t="s">
        <v>66</v>
      </c>
      <c r="C124" s="144"/>
      <c r="D124" s="135"/>
      <c r="E124" s="6"/>
      <c r="F124" s="127"/>
      <c r="G124" s="127"/>
      <c r="L124" s="199"/>
    </row>
    <row r="125" spans="1:12" s="189" customFormat="1" ht="15.75">
      <c r="A125" s="120">
        <v>94</v>
      </c>
      <c r="B125" s="35" t="s">
        <v>113</v>
      </c>
      <c r="C125" s="163" t="s">
        <v>114</v>
      </c>
      <c r="D125" s="132">
        <v>0</v>
      </c>
      <c r="E125" s="6">
        <v>0</v>
      </c>
      <c r="F125" s="127">
        <v>0</v>
      </c>
      <c r="G125" s="127">
        <v>0</v>
      </c>
      <c r="L125" s="199"/>
    </row>
    <row r="126" spans="1:12" s="189" customFormat="1" ht="15.75">
      <c r="A126" s="120">
        <v>95</v>
      </c>
      <c r="B126" s="35" t="s">
        <v>115</v>
      </c>
      <c r="C126" s="163" t="s">
        <v>114</v>
      </c>
      <c r="D126" s="132">
        <v>0</v>
      </c>
      <c r="E126" s="6">
        <v>0</v>
      </c>
      <c r="F126" s="127">
        <v>0</v>
      </c>
      <c r="G126" s="127">
        <v>0</v>
      </c>
      <c r="L126" s="199"/>
    </row>
    <row r="127" spans="1:7" s="189" customFormat="1" ht="15.75">
      <c r="A127" s="120">
        <v>96</v>
      </c>
      <c r="B127" s="49" t="s">
        <v>119</v>
      </c>
      <c r="C127" s="163" t="s">
        <v>120</v>
      </c>
      <c r="D127" s="132">
        <v>0</v>
      </c>
      <c r="E127" s="58">
        <v>153.4</v>
      </c>
      <c r="F127" s="127">
        <v>153.4</v>
      </c>
      <c r="G127" s="127">
        <v>0</v>
      </c>
    </row>
    <row r="128" spans="1:7" s="189" customFormat="1" ht="46.5">
      <c r="A128" s="120">
        <v>97</v>
      </c>
      <c r="B128" s="134" t="s">
        <v>64</v>
      </c>
      <c r="C128" s="163" t="s">
        <v>47</v>
      </c>
      <c r="D128" s="181">
        <v>12.5</v>
      </c>
      <c r="E128" s="6">
        <v>12.5</v>
      </c>
      <c r="F128" s="127">
        <v>12.5</v>
      </c>
      <c r="G128" s="130">
        <v>100</v>
      </c>
    </row>
    <row r="129" spans="1:7" s="189" customFormat="1" ht="46.5">
      <c r="A129" s="120">
        <v>98</v>
      </c>
      <c r="B129" s="134" t="s">
        <v>17</v>
      </c>
      <c r="C129" s="163" t="s">
        <v>48</v>
      </c>
      <c r="D129" s="181">
        <v>110</v>
      </c>
      <c r="E129" s="6">
        <v>112</v>
      </c>
      <c r="F129" s="127">
        <v>126.9</v>
      </c>
      <c r="G129" s="130">
        <f>F129/E129*100</f>
        <v>113.30357142857143</v>
      </c>
    </row>
    <row r="130" spans="1:7" s="189" customFormat="1" ht="15.75">
      <c r="A130" s="137">
        <f>A129+1</f>
        <v>99</v>
      </c>
      <c r="B130" s="134" t="s">
        <v>9</v>
      </c>
      <c r="C130" s="121" t="s">
        <v>44</v>
      </c>
      <c r="D130" s="182">
        <v>93</v>
      </c>
      <c r="E130" s="20">
        <v>93</v>
      </c>
      <c r="F130" s="161">
        <v>93</v>
      </c>
      <c r="G130" s="130">
        <v>100</v>
      </c>
    </row>
    <row r="131" spans="1:7" s="189" customFormat="1" ht="15.75">
      <c r="A131" s="137">
        <f>A130+1</f>
        <v>100</v>
      </c>
      <c r="B131" s="134" t="s">
        <v>16</v>
      </c>
      <c r="C131" s="121" t="s">
        <v>40</v>
      </c>
      <c r="D131" s="182">
        <v>13500</v>
      </c>
      <c r="E131" s="6">
        <v>13500</v>
      </c>
      <c r="F131" s="161">
        <v>13500</v>
      </c>
      <c r="G131" s="130">
        <v>100</v>
      </c>
    </row>
    <row r="132" spans="1:7" s="189" customFormat="1" ht="75.75" customHeight="1">
      <c r="A132" s="137">
        <v>101</v>
      </c>
      <c r="B132" s="134" t="s">
        <v>77</v>
      </c>
      <c r="C132" s="121" t="s">
        <v>38</v>
      </c>
      <c r="D132" s="183">
        <v>44.3</v>
      </c>
      <c r="E132" s="17">
        <v>43.1</v>
      </c>
      <c r="F132" s="144">
        <v>43.1</v>
      </c>
      <c r="G132" s="125">
        <v>100</v>
      </c>
    </row>
    <row r="133" spans="1:7" s="189" customFormat="1" ht="30.75">
      <c r="A133" s="137"/>
      <c r="B133" s="21" t="s">
        <v>65</v>
      </c>
      <c r="C133" s="144"/>
      <c r="D133" s="144"/>
      <c r="E133" s="6"/>
      <c r="F133" s="127"/>
      <c r="G133" s="127"/>
    </row>
    <row r="134" spans="1:13" s="189" customFormat="1" ht="15.75">
      <c r="A134" s="137">
        <f>A132+1</f>
        <v>102</v>
      </c>
      <c r="B134" s="124" t="s">
        <v>63</v>
      </c>
      <c r="C134" s="121" t="s">
        <v>42</v>
      </c>
      <c r="D134" s="135">
        <v>88.9</v>
      </c>
      <c r="E134" s="6">
        <v>91.6</v>
      </c>
      <c r="F134" s="127">
        <v>107.2</v>
      </c>
      <c r="G134" s="130">
        <f>F134/E134*100</f>
        <v>117.03056768558953</v>
      </c>
      <c r="M134" s="200"/>
    </row>
    <row r="135" spans="1:7" s="189" customFormat="1" ht="30.75">
      <c r="A135" s="137">
        <v>103</v>
      </c>
      <c r="B135" s="35" t="s">
        <v>116</v>
      </c>
      <c r="C135" s="163" t="s">
        <v>117</v>
      </c>
      <c r="D135" s="184">
        <v>370</v>
      </c>
      <c r="E135" s="6">
        <v>375</v>
      </c>
      <c r="F135" s="132">
        <v>381</v>
      </c>
      <c r="G135" s="127">
        <f>F135/E135*100</f>
        <v>101.6</v>
      </c>
    </row>
    <row r="136" spans="1:7" s="189" customFormat="1" ht="15.75">
      <c r="A136" s="137">
        <v>104</v>
      </c>
      <c r="B136" s="134" t="s">
        <v>9</v>
      </c>
      <c r="C136" s="121" t="s">
        <v>44</v>
      </c>
      <c r="D136" s="92">
        <v>161</v>
      </c>
      <c r="E136" s="6">
        <v>161</v>
      </c>
      <c r="F136" s="185">
        <v>116</v>
      </c>
      <c r="G136" s="130">
        <f>F136/E136*100</f>
        <v>72.04968944099379</v>
      </c>
    </row>
    <row r="137" spans="1:7" s="189" customFormat="1" ht="15.75">
      <c r="A137" s="137">
        <v>105</v>
      </c>
      <c r="B137" s="134" t="s">
        <v>16</v>
      </c>
      <c r="C137" s="121" t="s">
        <v>40</v>
      </c>
      <c r="D137" s="148">
        <v>13300</v>
      </c>
      <c r="E137" s="20">
        <v>13500</v>
      </c>
      <c r="F137" s="185">
        <v>15864</v>
      </c>
      <c r="G137" s="130">
        <f>F137/E137*100</f>
        <v>117.51111111111112</v>
      </c>
    </row>
    <row r="138" spans="1:7" s="189" customFormat="1" ht="15.75">
      <c r="A138" s="186"/>
      <c r="B138" s="21" t="s">
        <v>34</v>
      </c>
      <c r="C138" s="144"/>
      <c r="D138" s="127"/>
      <c r="E138" s="6"/>
      <c r="F138" s="127"/>
      <c r="G138" s="127"/>
    </row>
    <row r="139" spans="1:12" s="189" customFormat="1" ht="19.5" customHeight="1">
      <c r="A139" s="137">
        <v>106</v>
      </c>
      <c r="B139" s="124" t="s">
        <v>35</v>
      </c>
      <c r="C139" s="121" t="s">
        <v>50</v>
      </c>
      <c r="D139" s="126">
        <v>2560</v>
      </c>
      <c r="E139" s="6">
        <v>2560</v>
      </c>
      <c r="F139" s="127">
        <v>2380</v>
      </c>
      <c r="G139" s="130">
        <f>F139/E139*100</f>
        <v>92.96875</v>
      </c>
      <c r="L139" s="190"/>
    </row>
  </sheetData>
  <sheetProtection/>
  <mergeCells count="3">
    <mergeCell ref="A1:G1"/>
    <mergeCell ref="C89:C91"/>
    <mergeCell ref="C106:C10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7"/>
  <sheetViews>
    <sheetView zoomScale="70" zoomScaleNormal="70" zoomScalePageLayoutView="0" workbookViewId="0" topLeftCell="A130">
      <selection activeCell="N30" sqref="N30"/>
    </sheetView>
  </sheetViews>
  <sheetFormatPr defaultColWidth="9.140625" defaultRowHeight="15"/>
  <cols>
    <col min="1" max="1" width="5.57421875" style="231" customWidth="1"/>
    <col min="2" max="2" width="42.421875" style="209" customWidth="1"/>
    <col min="3" max="3" width="8.57421875" style="232" customWidth="1"/>
    <col min="4" max="4" width="10.140625" style="231" customWidth="1"/>
    <col min="5" max="5" width="11.57421875" style="233" customWidth="1"/>
    <col min="6" max="6" width="12.00390625" style="233" customWidth="1"/>
    <col min="7" max="7" width="9.421875" style="233" customWidth="1"/>
    <col min="8" max="11" width="9.140625" style="37" hidden="1" customWidth="1"/>
    <col min="12" max="14" width="9.140625" style="37" customWidth="1"/>
    <col min="15" max="15" width="9.8515625" style="37" customWidth="1"/>
    <col min="16" max="16384" width="9.140625" style="37" customWidth="1"/>
  </cols>
  <sheetData>
    <row r="1" spans="1:7" ht="14.25">
      <c r="A1" s="423" t="s">
        <v>126</v>
      </c>
      <c r="B1" s="424"/>
      <c r="C1" s="424"/>
      <c r="D1" s="424"/>
      <c r="E1" s="424"/>
      <c r="F1" s="424"/>
      <c r="G1" s="424"/>
    </row>
    <row r="2" spans="1:7" s="29" customFormat="1" ht="36">
      <c r="A2" s="38"/>
      <c r="B2" s="39" t="s">
        <v>51</v>
      </c>
      <c r="C2" s="40" t="s">
        <v>36</v>
      </c>
      <c r="D2" s="1" t="s">
        <v>132</v>
      </c>
      <c r="E2" s="1" t="s">
        <v>133</v>
      </c>
      <c r="F2" s="1" t="s">
        <v>134</v>
      </c>
      <c r="G2" s="1" t="s">
        <v>38</v>
      </c>
    </row>
    <row r="3" spans="1:7" s="26" customFormat="1" ht="15.75">
      <c r="A3" s="34"/>
      <c r="B3" s="8" t="s">
        <v>0</v>
      </c>
      <c r="C3" s="4"/>
      <c r="D3" s="41"/>
      <c r="E3" s="207"/>
      <c r="F3" s="207"/>
      <c r="G3" s="207"/>
    </row>
    <row r="4" spans="1:11" s="26" customFormat="1" ht="14.25">
      <c r="A4" s="34">
        <v>1</v>
      </c>
      <c r="B4" s="2" t="s">
        <v>1</v>
      </c>
      <c r="C4" s="3" t="s">
        <v>37</v>
      </c>
      <c r="D4" s="208">
        <v>23.7</v>
      </c>
      <c r="E4" s="4">
        <v>23.2</v>
      </c>
      <c r="F4" s="4">
        <v>23.2</v>
      </c>
      <c r="G4" s="82">
        <f>F4/E4*100</f>
        <v>100</v>
      </c>
      <c r="H4" s="4">
        <v>23.7</v>
      </c>
      <c r="I4" s="4">
        <v>23.7</v>
      </c>
      <c r="J4" s="4">
        <v>23.7</v>
      </c>
      <c r="K4" s="4">
        <v>23.7</v>
      </c>
    </row>
    <row r="5" spans="1:11" s="26" customFormat="1" ht="14.25">
      <c r="A5" s="34">
        <f>A4+1</f>
        <v>2</v>
      </c>
      <c r="B5" s="2" t="s">
        <v>2</v>
      </c>
      <c r="C5" s="3" t="s">
        <v>37</v>
      </c>
      <c r="D5" s="79">
        <v>17.3</v>
      </c>
      <c r="E5" s="6">
        <v>17.3</v>
      </c>
      <c r="F5" s="95">
        <v>17.3</v>
      </c>
      <c r="G5" s="82">
        <f>F5/E5*100</f>
        <v>100</v>
      </c>
      <c r="H5" s="6">
        <v>17.57</v>
      </c>
      <c r="I5" s="6">
        <v>17.57</v>
      </c>
      <c r="J5" s="6">
        <v>17.57</v>
      </c>
      <c r="K5" s="6">
        <v>17.57</v>
      </c>
    </row>
    <row r="6" spans="1:7" s="26" customFormat="1" ht="14.25">
      <c r="A6" s="34">
        <f>A5+1</f>
        <v>3</v>
      </c>
      <c r="B6" s="2" t="s">
        <v>3</v>
      </c>
      <c r="C6" s="3" t="s">
        <v>37</v>
      </c>
      <c r="D6" s="79">
        <v>11.1</v>
      </c>
      <c r="E6" s="6">
        <v>11.2</v>
      </c>
      <c r="F6" s="6">
        <v>11.2</v>
      </c>
      <c r="G6" s="82">
        <f>F6/E6*100</f>
        <v>100</v>
      </c>
    </row>
    <row r="7" spans="1:12" s="26" customFormat="1" ht="14.25">
      <c r="A7" s="34">
        <f>A6+1</f>
        <v>4</v>
      </c>
      <c r="B7" s="2" t="s">
        <v>53</v>
      </c>
      <c r="C7" s="3" t="s">
        <v>38</v>
      </c>
      <c r="D7" s="79">
        <v>9.2</v>
      </c>
      <c r="E7" s="6">
        <v>9.2</v>
      </c>
      <c r="F7" s="6">
        <v>9.2</v>
      </c>
      <c r="G7" s="82">
        <f>F7/E7*100</f>
        <v>100</v>
      </c>
      <c r="L7" s="110"/>
    </row>
    <row r="8" spans="1:12" s="26" customFormat="1" ht="14.25">
      <c r="A8" s="34">
        <f>A7+1</f>
        <v>5</v>
      </c>
      <c r="B8" s="209" t="s">
        <v>52</v>
      </c>
      <c r="C8" s="3" t="s">
        <v>38</v>
      </c>
      <c r="D8" s="79">
        <v>0.6</v>
      </c>
      <c r="E8" s="103">
        <v>0.5</v>
      </c>
      <c r="F8" s="6">
        <v>0.5</v>
      </c>
      <c r="G8" s="82">
        <f>F8/E8*100</f>
        <v>100</v>
      </c>
      <c r="L8" s="110"/>
    </row>
    <row r="9" spans="1:12" s="26" customFormat="1" ht="15.75">
      <c r="A9" s="34"/>
      <c r="B9" s="8" t="s">
        <v>67</v>
      </c>
      <c r="C9" s="3"/>
      <c r="D9" s="4"/>
      <c r="E9" s="95"/>
      <c r="F9" s="95"/>
      <c r="G9" s="6"/>
      <c r="L9" s="110"/>
    </row>
    <row r="10" spans="1:7" s="26" customFormat="1" ht="14.25">
      <c r="A10" s="34">
        <f>A8+1</f>
        <v>6</v>
      </c>
      <c r="B10" s="2" t="s">
        <v>4</v>
      </c>
      <c r="C10" s="3" t="s">
        <v>39</v>
      </c>
      <c r="D10" s="78">
        <v>45.8</v>
      </c>
      <c r="E10" s="95">
        <v>31.5</v>
      </c>
      <c r="F10" s="95">
        <v>40</v>
      </c>
      <c r="G10" s="84">
        <f>F10/E10*100</f>
        <v>126.98412698412697</v>
      </c>
    </row>
    <row r="11" spans="1:7" s="30" customFormat="1" ht="14.25">
      <c r="A11" s="34"/>
      <c r="B11" s="2" t="s">
        <v>54</v>
      </c>
      <c r="C11" s="3" t="s">
        <v>39</v>
      </c>
      <c r="D11" s="78">
        <v>31.4</v>
      </c>
      <c r="E11" s="95">
        <v>16</v>
      </c>
      <c r="F11" s="95">
        <v>22.2</v>
      </c>
      <c r="G11" s="84">
        <f>F11/E11*100</f>
        <v>138.75</v>
      </c>
    </row>
    <row r="12" spans="1:7" s="26" customFormat="1" ht="14.25">
      <c r="A12" s="34">
        <f>A10+1</f>
        <v>7</v>
      </c>
      <c r="B12" s="53" t="s">
        <v>5</v>
      </c>
      <c r="C12" s="3"/>
      <c r="D12" s="6">
        <v>24735</v>
      </c>
      <c r="E12" s="103">
        <v>24735</v>
      </c>
      <c r="F12" s="95">
        <v>24994</v>
      </c>
      <c r="G12" s="84">
        <f>F12/E12*100</f>
        <v>101.04709925207196</v>
      </c>
    </row>
    <row r="13" spans="1:12" s="26" customFormat="1" ht="42.75">
      <c r="A13" s="34">
        <v>8</v>
      </c>
      <c r="B13" s="9" t="s">
        <v>122</v>
      </c>
      <c r="C13" s="3" t="s">
        <v>42</v>
      </c>
      <c r="D13" s="6">
        <v>16.7</v>
      </c>
      <c r="E13" s="6">
        <v>16.7</v>
      </c>
      <c r="F13" s="6">
        <v>17.35</v>
      </c>
      <c r="G13" s="84">
        <f>F13/E13*100</f>
        <v>103.89221556886228</v>
      </c>
      <c r="L13" s="26" t="s">
        <v>135</v>
      </c>
    </row>
    <row r="14" spans="1:7" s="26" customFormat="1" ht="42.75">
      <c r="A14" s="34">
        <v>9</v>
      </c>
      <c r="B14" s="2" t="s">
        <v>74</v>
      </c>
      <c r="C14" s="3" t="s">
        <v>40</v>
      </c>
      <c r="D14" s="6">
        <v>459</v>
      </c>
      <c r="E14" s="6">
        <v>465</v>
      </c>
      <c r="F14" s="6">
        <v>515</v>
      </c>
      <c r="G14" s="210">
        <f>F14/E14*100</f>
        <v>110.75268817204301</v>
      </c>
    </row>
    <row r="15" spans="1:7" s="26" customFormat="1" ht="14.25">
      <c r="A15" s="34"/>
      <c r="B15" s="11" t="s">
        <v>68</v>
      </c>
      <c r="C15" s="3"/>
      <c r="D15" s="4"/>
      <c r="E15" s="6"/>
      <c r="F15" s="6"/>
      <c r="G15" s="6"/>
    </row>
    <row r="16" spans="1:15" s="26" customFormat="1" ht="14.25">
      <c r="A16" s="34">
        <f>A14+1</f>
        <v>10</v>
      </c>
      <c r="B16" s="2" t="s">
        <v>11</v>
      </c>
      <c r="C16" s="3" t="s">
        <v>42</v>
      </c>
      <c r="D16" s="78">
        <v>1300.02</v>
      </c>
      <c r="E16" s="6">
        <f>E21+E26+E31+E36</f>
        <v>1448.7</v>
      </c>
      <c r="F16" s="6">
        <v>1330.6</v>
      </c>
      <c r="G16" s="84">
        <f>F16/E16*100</f>
        <v>91.84786360184992</v>
      </c>
      <c r="L16" s="110"/>
      <c r="O16" s="98"/>
    </row>
    <row r="17" spans="1:12" s="26" customFormat="1" ht="14.25">
      <c r="A17" s="43">
        <f>A16+1</f>
        <v>11</v>
      </c>
      <c r="B17" s="2" t="s">
        <v>60</v>
      </c>
      <c r="C17" s="3" t="s">
        <v>39</v>
      </c>
      <c r="D17" s="78">
        <v>2.1</v>
      </c>
      <c r="E17" s="103">
        <v>17</v>
      </c>
      <c r="F17" s="6">
        <f>F22+F27+F32+F37</f>
        <v>1.7</v>
      </c>
      <c r="G17" s="84">
        <f>F17/E17*100</f>
        <v>10</v>
      </c>
      <c r="L17" s="110"/>
    </row>
    <row r="18" spans="1:12" s="26" customFormat="1" ht="28.5">
      <c r="A18" s="43">
        <f>A17+1</f>
        <v>12</v>
      </c>
      <c r="B18" s="2" t="s">
        <v>8</v>
      </c>
      <c r="C18" s="3" t="s">
        <v>43</v>
      </c>
      <c r="D18" s="81">
        <v>949</v>
      </c>
      <c r="E18" s="56">
        <v>1085</v>
      </c>
      <c r="F18" s="56">
        <v>966.2</v>
      </c>
      <c r="G18" s="84">
        <f>F18/E18*100</f>
        <v>89.05069124423963</v>
      </c>
      <c r="L18" s="110"/>
    </row>
    <row r="19" spans="1:7" s="26" customFormat="1" ht="14.25">
      <c r="A19" s="43">
        <v>13</v>
      </c>
      <c r="B19" s="9" t="s">
        <v>75</v>
      </c>
      <c r="C19" s="3" t="s">
        <v>40</v>
      </c>
      <c r="D19" s="81">
        <v>22142</v>
      </c>
      <c r="E19" s="57">
        <v>21500</v>
      </c>
      <c r="F19" s="57">
        <v>22160</v>
      </c>
      <c r="G19" s="84">
        <f aca="true" t="shared" si="0" ref="G19:G24">F19/E19*100</f>
        <v>103.06976744186048</v>
      </c>
    </row>
    <row r="20" spans="1:7" s="26" customFormat="1" ht="14.25">
      <c r="A20" s="43"/>
      <c r="B20" s="12" t="s">
        <v>10</v>
      </c>
      <c r="C20" s="3"/>
      <c r="D20" s="56"/>
      <c r="E20" s="6"/>
      <c r="F20" s="6"/>
      <c r="G20" s="84"/>
    </row>
    <row r="21" spans="1:14" s="26" customFormat="1" ht="14.25">
      <c r="A21" s="43">
        <f>A19+1</f>
        <v>14</v>
      </c>
      <c r="B21" s="2" t="s">
        <v>11</v>
      </c>
      <c r="C21" s="3" t="s">
        <v>42</v>
      </c>
      <c r="D21" s="81">
        <v>1225.9</v>
      </c>
      <c r="E21" s="103">
        <v>1300</v>
      </c>
      <c r="F21" s="6">
        <v>1182.9</v>
      </c>
      <c r="G21" s="84">
        <f t="shared" si="0"/>
        <v>90.99230769230769</v>
      </c>
      <c r="L21" s="110"/>
      <c r="N21" s="91"/>
    </row>
    <row r="22" spans="1:12" s="26" customFormat="1" ht="14.25">
      <c r="A22" s="43">
        <f>A21+1</f>
        <v>15</v>
      </c>
      <c r="B22" s="2" t="s">
        <v>60</v>
      </c>
      <c r="C22" s="3" t="s">
        <v>42</v>
      </c>
      <c r="D22" s="81">
        <v>2.1</v>
      </c>
      <c r="E22" s="103">
        <v>17</v>
      </c>
      <c r="F22" s="6">
        <v>1.7</v>
      </c>
      <c r="G22" s="84">
        <f t="shared" si="0"/>
        <v>10</v>
      </c>
      <c r="L22" s="110"/>
    </row>
    <row r="23" spans="1:12" s="26" customFormat="1" ht="28.5">
      <c r="A23" s="43">
        <f>A22+1</f>
        <v>16</v>
      </c>
      <c r="B23" s="2" t="s">
        <v>8</v>
      </c>
      <c r="C23" s="3" t="s">
        <v>43</v>
      </c>
      <c r="D23" s="81">
        <v>3415</v>
      </c>
      <c r="E23" s="6">
        <v>3552</v>
      </c>
      <c r="F23" s="6">
        <v>3223</v>
      </c>
      <c r="G23" s="84">
        <f t="shared" si="0"/>
        <v>90.73761261261262</v>
      </c>
      <c r="H23" s="44"/>
      <c r="L23" s="110"/>
    </row>
    <row r="24" spans="1:12" s="26" customFormat="1" ht="14.25">
      <c r="A24" s="43">
        <v>17</v>
      </c>
      <c r="B24" s="9" t="s">
        <v>75</v>
      </c>
      <c r="C24" s="3" t="s">
        <v>40</v>
      </c>
      <c r="D24" s="81">
        <v>25659</v>
      </c>
      <c r="E24" s="103">
        <v>25385</v>
      </c>
      <c r="F24" s="6">
        <v>26358</v>
      </c>
      <c r="G24" s="84">
        <f t="shared" si="0"/>
        <v>103.83297222769352</v>
      </c>
      <c r="L24" s="110"/>
    </row>
    <row r="25" spans="1:12" s="26" customFormat="1" ht="14.25">
      <c r="A25" s="43"/>
      <c r="B25" s="13" t="s">
        <v>87</v>
      </c>
      <c r="C25" s="14"/>
      <c r="D25" s="15"/>
      <c r="E25" s="6"/>
      <c r="F25" s="6"/>
      <c r="G25" s="87"/>
      <c r="L25" s="109"/>
    </row>
    <row r="26" spans="1:12" s="26" customFormat="1" ht="14.25">
      <c r="A26" s="43">
        <f>A24+1</f>
        <v>18</v>
      </c>
      <c r="B26" s="59" t="s">
        <v>11</v>
      </c>
      <c r="C26" s="3" t="s">
        <v>42</v>
      </c>
      <c r="D26" s="79">
        <v>0.7</v>
      </c>
      <c r="E26" s="6">
        <v>0.7</v>
      </c>
      <c r="F26" s="6">
        <v>0.6</v>
      </c>
      <c r="G26" s="84">
        <f>F26/E26*100</f>
        <v>85.71428571428572</v>
      </c>
      <c r="L26" s="109"/>
    </row>
    <row r="27" spans="1:12" s="26" customFormat="1" ht="14.25">
      <c r="A27" s="43">
        <f>A26+1</f>
        <v>19</v>
      </c>
      <c r="B27" s="59" t="s">
        <v>60</v>
      </c>
      <c r="C27" s="3" t="s">
        <v>42</v>
      </c>
      <c r="D27" s="79">
        <v>0</v>
      </c>
      <c r="E27" s="6">
        <v>0</v>
      </c>
      <c r="F27" s="6">
        <v>0</v>
      </c>
      <c r="G27" s="84">
        <v>0</v>
      </c>
      <c r="L27" s="109"/>
    </row>
    <row r="28" spans="1:12" s="26" customFormat="1" ht="28.5">
      <c r="A28" s="43">
        <f>A27+1</f>
        <v>20</v>
      </c>
      <c r="B28" s="59" t="s">
        <v>8</v>
      </c>
      <c r="C28" s="3" t="s">
        <v>43</v>
      </c>
      <c r="D28" s="79">
        <v>58</v>
      </c>
      <c r="E28" s="211">
        <v>58</v>
      </c>
      <c r="F28" s="211">
        <v>51.4</v>
      </c>
      <c r="G28" s="84">
        <f>F28/E28*100</f>
        <v>88.62068965517241</v>
      </c>
      <c r="L28" s="109"/>
    </row>
    <row r="29" spans="1:12" s="26" customFormat="1" ht="14.25">
      <c r="A29" s="43">
        <f>A28+1</f>
        <v>21</v>
      </c>
      <c r="B29" s="61" t="s">
        <v>75</v>
      </c>
      <c r="C29" s="3" t="s">
        <v>40</v>
      </c>
      <c r="D29" s="79">
        <v>15766.6</v>
      </c>
      <c r="E29" s="4">
        <v>16020</v>
      </c>
      <c r="F29" s="62">
        <v>16282</v>
      </c>
      <c r="G29" s="84">
        <f>F29/E29*100</f>
        <v>101.63545568039952</v>
      </c>
      <c r="L29" s="109"/>
    </row>
    <row r="30" spans="1:12" s="26" customFormat="1" ht="28.5">
      <c r="A30" s="43"/>
      <c r="B30" s="16" t="s">
        <v>61</v>
      </c>
      <c r="C30" s="14"/>
      <c r="D30" s="17"/>
      <c r="E30" s="6"/>
      <c r="F30" s="6"/>
      <c r="G30" s="6"/>
      <c r="L30" s="109"/>
    </row>
    <row r="31" spans="1:12" s="26" customFormat="1" ht="14.25">
      <c r="A31" s="43">
        <v>22</v>
      </c>
      <c r="B31" s="2" t="s">
        <v>11</v>
      </c>
      <c r="C31" s="3" t="s">
        <v>42</v>
      </c>
      <c r="D31" s="79">
        <v>37.82</v>
      </c>
      <c r="E31" s="6">
        <v>110</v>
      </c>
      <c r="F31" s="6">
        <v>114.7</v>
      </c>
      <c r="G31" s="84">
        <f>F31/E31*100</f>
        <v>104.27272727272727</v>
      </c>
      <c r="L31" s="114"/>
    </row>
    <row r="32" spans="1:12" s="26" customFormat="1" ht="14.25">
      <c r="A32" s="43">
        <f>A31+1</f>
        <v>23</v>
      </c>
      <c r="B32" s="2" t="s">
        <v>60</v>
      </c>
      <c r="C32" s="3" t="s">
        <v>42</v>
      </c>
      <c r="D32" s="79">
        <v>0</v>
      </c>
      <c r="E32" s="6">
        <v>0</v>
      </c>
      <c r="F32" s="6">
        <v>0</v>
      </c>
      <c r="G32" s="84">
        <v>0</v>
      </c>
      <c r="L32" s="110"/>
    </row>
    <row r="33" spans="1:12" s="26" customFormat="1" ht="28.5">
      <c r="A33" s="43">
        <f>A32+1</f>
        <v>24</v>
      </c>
      <c r="B33" s="2" t="s">
        <v>8</v>
      </c>
      <c r="C33" s="3" t="s">
        <v>43</v>
      </c>
      <c r="D33" s="79">
        <v>46.3</v>
      </c>
      <c r="E33" s="56">
        <v>131</v>
      </c>
      <c r="F33" s="58">
        <v>138</v>
      </c>
      <c r="G33" s="84">
        <f>F33/E33*100</f>
        <v>105.34351145038168</v>
      </c>
      <c r="L33" s="110"/>
    </row>
    <row r="34" spans="1:7" s="26" customFormat="1" ht="14.25">
      <c r="A34" s="43">
        <v>25</v>
      </c>
      <c r="B34" s="9" t="s">
        <v>75</v>
      </c>
      <c r="C34" s="3" t="s">
        <v>40</v>
      </c>
      <c r="D34" s="79">
        <v>16947</v>
      </c>
      <c r="E34" s="55">
        <v>18000</v>
      </c>
      <c r="F34" s="55">
        <v>18000</v>
      </c>
      <c r="G34" s="84">
        <f>F34/E34*100</f>
        <v>100</v>
      </c>
    </row>
    <row r="35" spans="1:7" s="26" customFormat="1" ht="28.5">
      <c r="A35" s="43"/>
      <c r="B35" s="12" t="s">
        <v>78</v>
      </c>
      <c r="C35" s="14"/>
      <c r="D35" s="6"/>
      <c r="E35" s="6"/>
      <c r="F35" s="6"/>
      <c r="G35" s="6"/>
    </row>
    <row r="36" spans="1:7" s="26" customFormat="1" ht="14.25">
      <c r="A36" s="43">
        <f>A34+1</f>
        <v>26</v>
      </c>
      <c r="B36" s="2" t="s">
        <v>11</v>
      </c>
      <c r="C36" s="3" t="s">
        <v>42</v>
      </c>
      <c r="D36" s="79">
        <v>35.6</v>
      </c>
      <c r="E36" s="6">
        <v>38</v>
      </c>
      <c r="F36" s="6">
        <v>32.4</v>
      </c>
      <c r="G36" s="84">
        <f>F36/E36*100</f>
        <v>85.26315789473684</v>
      </c>
    </row>
    <row r="37" spans="1:7" s="26" customFormat="1" ht="14.25">
      <c r="A37" s="43">
        <f>A36+1</f>
        <v>27</v>
      </c>
      <c r="B37" s="2" t="s">
        <v>60</v>
      </c>
      <c r="C37" s="3" t="s">
        <v>42</v>
      </c>
      <c r="D37" s="79">
        <v>0</v>
      </c>
      <c r="E37" s="6">
        <v>0</v>
      </c>
      <c r="F37" s="6">
        <v>0</v>
      </c>
      <c r="G37" s="84">
        <v>0</v>
      </c>
    </row>
    <row r="38" spans="1:7" s="26" customFormat="1" ht="28.5">
      <c r="A38" s="43">
        <f>A37+1</f>
        <v>28</v>
      </c>
      <c r="B38" s="2" t="s">
        <v>8</v>
      </c>
      <c r="C38" s="3" t="s">
        <v>43</v>
      </c>
      <c r="D38" s="79">
        <v>218</v>
      </c>
      <c r="E38" s="56">
        <v>232</v>
      </c>
      <c r="F38" s="56">
        <v>198</v>
      </c>
      <c r="G38" s="84">
        <f>F38/E38*100</f>
        <v>85.34482758620689</v>
      </c>
    </row>
    <row r="39" spans="1:7" s="26" customFormat="1" ht="14.25">
      <c r="A39" s="43">
        <v>29</v>
      </c>
      <c r="B39" s="9" t="s">
        <v>75</v>
      </c>
      <c r="C39" s="3" t="s">
        <v>40</v>
      </c>
      <c r="D39" s="79">
        <v>18790</v>
      </c>
      <c r="E39" s="55">
        <v>19900</v>
      </c>
      <c r="F39" s="55">
        <v>19900</v>
      </c>
      <c r="G39" s="84">
        <f>F39/E39*100</f>
        <v>100</v>
      </c>
    </row>
    <row r="40" spans="1:7" s="26" customFormat="1" ht="15.75">
      <c r="A40" s="43"/>
      <c r="B40" s="18" t="s">
        <v>12</v>
      </c>
      <c r="C40" s="14"/>
      <c r="D40" s="79"/>
      <c r="E40" s="6"/>
      <c r="F40" s="6"/>
      <c r="G40" s="6"/>
    </row>
    <row r="41" spans="1:7" s="26" customFormat="1" ht="14.25">
      <c r="A41" s="43">
        <f>A39+1</f>
        <v>30</v>
      </c>
      <c r="B41" s="9" t="s">
        <v>136</v>
      </c>
      <c r="C41" s="3" t="s">
        <v>42</v>
      </c>
      <c r="D41" s="79">
        <v>256.9</v>
      </c>
      <c r="E41" s="6">
        <v>223.7</v>
      </c>
      <c r="F41" s="103">
        <v>263.9</v>
      </c>
      <c r="G41" s="84">
        <f>F41/E41*100</f>
        <v>117.9704962002682</v>
      </c>
    </row>
    <row r="42" spans="1:7" s="26" customFormat="1" ht="14.25">
      <c r="A42" s="43">
        <f>A41+1</f>
        <v>31</v>
      </c>
      <c r="B42" s="2" t="s">
        <v>60</v>
      </c>
      <c r="C42" s="3" t="s">
        <v>42</v>
      </c>
      <c r="D42" s="79">
        <v>13.6</v>
      </c>
      <c r="E42" s="6">
        <v>10</v>
      </c>
      <c r="F42" s="95">
        <v>17.3</v>
      </c>
      <c r="G42" s="210">
        <f>F42/E42*100</f>
        <v>173</v>
      </c>
    </row>
    <row r="43" spans="1:7" s="26" customFormat="1" ht="28.5">
      <c r="A43" s="43">
        <f>A42+1</f>
        <v>32</v>
      </c>
      <c r="B43" s="9" t="s">
        <v>8</v>
      </c>
      <c r="C43" s="3" t="s">
        <v>43</v>
      </c>
      <c r="D43" s="79">
        <v>74</v>
      </c>
      <c r="E43" s="56">
        <f>E41/E44*1000</f>
        <v>64.84057971014492</v>
      </c>
      <c r="F43" s="106">
        <v>74</v>
      </c>
      <c r="G43" s="84">
        <f>F43/E43*100</f>
        <v>114.12606168976309</v>
      </c>
    </row>
    <row r="44" spans="1:7" s="26" customFormat="1" ht="14.25">
      <c r="A44" s="43">
        <v>33</v>
      </c>
      <c r="B44" s="9" t="s">
        <v>9</v>
      </c>
      <c r="C44" s="3" t="s">
        <v>44</v>
      </c>
      <c r="D44" s="79">
        <v>3450</v>
      </c>
      <c r="E44" s="103">
        <v>3450</v>
      </c>
      <c r="F44" s="106">
        <v>3569</v>
      </c>
      <c r="G44" s="84">
        <f>F44/E44*100</f>
        <v>103.44927536231884</v>
      </c>
    </row>
    <row r="45" spans="1:7" s="26" customFormat="1" ht="14.25">
      <c r="A45" s="43">
        <v>34</v>
      </c>
      <c r="B45" s="9" t="s">
        <v>13</v>
      </c>
      <c r="C45" s="3" t="s">
        <v>40</v>
      </c>
      <c r="D45" s="79">
        <v>10000</v>
      </c>
      <c r="E45" s="6">
        <v>11000</v>
      </c>
      <c r="F45" s="6">
        <v>11000</v>
      </c>
      <c r="G45" s="84">
        <f>F45/E45*100</f>
        <v>100</v>
      </c>
    </row>
    <row r="46" spans="1:7" s="26" customFormat="1" ht="15.75">
      <c r="A46" s="45"/>
      <c r="B46" s="19" t="s">
        <v>18</v>
      </c>
      <c r="C46" s="14"/>
      <c r="D46" s="17"/>
      <c r="E46" s="6"/>
      <c r="F46" s="6"/>
      <c r="G46" s="6"/>
    </row>
    <row r="47" spans="1:7" s="26" customFormat="1" ht="14.25">
      <c r="A47" s="45">
        <f>A45+1</f>
        <v>35</v>
      </c>
      <c r="B47" s="2" t="s">
        <v>19</v>
      </c>
      <c r="C47" s="3" t="s">
        <v>44</v>
      </c>
      <c r="D47" s="79">
        <v>20</v>
      </c>
      <c r="E47" s="6">
        <v>50</v>
      </c>
      <c r="F47" s="6">
        <v>50</v>
      </c>
      <c r="G47" s="6">
        <f>F47/E47*100</f>
        <v>100</v>
      </c>
    </row>
    <row r="48" spans="1:12" s="26" customFormat="1" ht="14.25">
      <c r="A48" s="45">
        <f>A47+1</f>
        <v>36</v>
      </c>
      <c r="B48" s="2" t="s">
        <v>20</v>
      </c>
      <c r="C48" s="3" t="s">
        <v>39</v>
      </c>
      <c r="D48" s="79">
        <v>0.1</v>
      </c>
      <c r="E48" s="6">
        <v>0.1</v>
      </c>
      <c r="F48" s="212">
        <v>0.1</v>
      </c>
      <c r="G48" s="6">
        <v>100</v>
      </c>
      <c r="L48" s="110"/>
    </row>
    <row r="49" spans="1:12" s="26" customFormat="1" ht="14.25">
      <c r="A49" s="45">
        <v>37</v>
      </c>
      <c r="B49" s="2" t="s">
        <v>9</v>
      </c>
      <c r="C49" s="3" t="s">
        <v>44</v>
      </c>
      <c r="D49" s="79"/>
      <c r="E49" s="6">
        <v>37</v>
      </c>
      <c r="F49" s="58">
        <v>37</v>
      </c>
      <c r="G49" s="6">
        <v>100</v>
      </c>
      <c r="L49" s="110"/>
    </row>
    <row r="50" spans="1:12" s="26" customFormat="1" ht="14.25">
      <c r="A50" s="45">
        <v>38</v>
      </c>
      <c r="B50" s="2" t="s">
        <v>60</v>
      </c>
      <c r="C50" s="3" t="s">
        <v>39</v>
      </c>
      <c r="D50" s="79">
        <v>0.1</v>
      </c>
      <c r="E50" s="6">
        <v>0</v>
      </c>
      <c r="F50" s="58">
        <v>0</v>
      </c>
      <c r="G50" s="6">
        <v>100</v>
      </c>
      <c r="L50" s="110"/>
    </row>
    <row r="51" spans="1:12" s="26" customFormat="1" ht="14.25">
      <c r="A51" s="45">
        <v>39</v>
      </c>
      <c r="B51" s="9" t="s">
        <v>75</v>
      </c>
      <c r="C51" s="3" t="s">
        <v>40</v>
      </c>
      <c r="D51" s="79">
        <v>11500</v>
      </c>
      <c r="E51" s="6">
        <v>11500</v>
      </c>
      <c r="F51" s="6">
        <v>11500</v>
      </c>
      <c r="G51" s="6">
        <f aca="true" t="shared" si="1" ref="G51:G57">F51/E51*100</f>
        <v>100</v>
      </c>
      <c r="L51" s="36"/>
    </row>
    <row r="52" spans="1:12" s="26" customFormat="1" ht="30.75">
      <c r="A52" s="34"/>
      <c r="B52" s="18" t="s">
        <v>21</v>
      </c>
      <c r="C52" s="3"/>
      <c r="D52" s="79"/>
      <c r="E52" s="80"/>
      <c r="F52" s="80"/>
      <c r="G52" s="6"/>
      <c r="L52" s="36"/>
    </row>
    <row r="53" spans="1:12" s="26" customFormat="1" ht="14.25">
      <c r="A53" s="34">
        <f>A51+1</f>
        <v>40</v>
      </c>
      <c r="B53" s="2" t="s">
        <v>22</v>
      </c>
      <c r="C53" s="3" t="s">
        <v>42</v>
      </c>
      <c r="D53" s="79">
        <v>377.6</v>
      </c>
      <c r="E53" s="103">
        <v>380</v>
      </c>
      <c r="F53" s="6">
        <v>329.9</v>
      </c>
      <c r="G53" s="84">
        <f t="shared" si="1"/>
        <v>86.8157894736842</v>
      </c>
      <c r="L53" s="110"/>
    </row>
    <row r="54" spans="1:13" s="26" customFormat="1" ht="14.25">
      <c r="A54" s="45">
        <f>A53+1</f>
        <v>41</v>
      </c>
      <c r="B54" s="2" t="s">
        <v>23</v>
      </c>
      <c r="C54" s="3" t="s">
        <v>42</v>
      </c>
      <c r="D54" s="79">
        <v>83.3</v>
      </c>
      <c r="E54" s="6">
        <v>100</v>
      </c>
      <c r="F54" s="6">
        <v>109.8</v>
      </c>
      <c r="G54" s="84">
        <f t="shared" si="1"/>
        <v>109.79999999999998</v>
      </c>
      <c r="L54" s="110"/>
      <c r="M54" s="26" t="s">
        <v>135</v>
      </c>
    </row>
    <row r="55" spans="1:7" s="26" customFormat="1" ht="14.25">
      <c r="A55" s="45">
        <f>A54+1</f>
        <v>42</v>
      </c>
      <c r="B55" s="2" t="s">
        <v>24</v>
      </c>
      <c r="C55" s="3" t="s">
        <v>42</v>
      </c>
      <c r="D55" s="79">
        <v>13.2</v>
      </c>
      <c r="E55" s="6">
        <v>13</v>
      </c>
      <c r="F55" s="6">
        <v>13.4</v>
      </c>
      <c r="G55" s="84">
        <f t="shared" si="1"/>
        <v>103.0769230769231</v>
      </c>
    </row>
    <row r="56" spans="1:12" s="26" customFormat="1" ht="14.25">
      <c r="A56" s="45">
        <f>A55+1</f>
        <v>43</v>
      </c>
      <c r="B56" s="2" t="s">
        <v>9</v>
      </c>
      <c r="C56" s="3" t="s">
        <v>44</v>
      </c>
      <c r="D56" s="89">
        <v>1165</v>
      </c>
      <c r="E56" s="20">
        <v>1170</v>
      </c>
      <c r="F56" s="6">
        <v>1170</v>
      </c>
      <c r="G56" s="84">
        <f t="shared" si="1"/>
        <v>100</v>
      </c>
      <c r="L56" s="47"/>
    </row>
    <row r="57" spans="1:7" s="26" customFormat="1" ht="14.25">
      <c r="A57" s="45">
        <f>A56+1</f>
        <v>44</v>
      </c>
      <c r="B57" s="2" t="s">
        <v>16</v>
      </c>
      <c r="C57" s="3" t="s">
        <v>40</v>
      </c>
      <c r="D57" s="89">
        <v>11000</v>
      </c>
      <c r="E57" s="20">
        <v>12000</v>
      </c>
      <c r="F57" s="6">
        <v>12000</v>
      </c>
      <c r="G57" s="84">
        <f t="shared" si="1"/>
        <v>100</v>
      </c>
    </row>
    <row r="58" spans="1:7" s="26" customFormat="1" ht="15.75">
      <c r="A58" s="45"/>
      <c r="B58" s="21" t="s">
        <v>25</v>
      </c>
      <c r="C58" s="14"/>
      <c r="D58" s="20"/>
      <c r="E58" s="6"/>
      <c r="F58" s="6"/>
      <c r="G58" s="6"/>
    </row>
    <row r="59" spans="1:12" s="26" customFormat="1" ht="57">
      <c r="A59" s="45">
        <f>A57+1</f>
        <v>45</v>
      </c>
      <c r="B59" s="9" t="s">
        <v>86</v>
      </c>
      <c r="C59" s="3" t="s">
        <v>42</v>
      </c>
      <c r="D59" s="79">
        <v>420.6</v>
      </c>
      <c r="E59" s="103">
        <v>430</v>
      </c>
      <c r="F59" s="6">
        <v>534.5</v>
      </c>
      <c r="G59" s="84">
        <f>F59/E59*100</f>
        <v>124.30232558139535</v>
      </c>
      <c r="L59" s="113"/>
    </row>
    <row r="60" spans="1:7" s="26" customFormat="1" ht="14.25">
      <c r="A60" s="45">
        <f>A59+1</f>
        <v>46</v>
      </c>
      <c r="B60" s="9" t="s">
        <v>26</v>
      </c>
      <c r="C60" s="3" t="s">
        <v>50</v>
      </c>
      <c r="D60" s="79">
        <v>106</v>
      </c>
      <c r="E60" s="6">
        <v>64</v>
      </c>
      <c r="F60" s="20">
        <v>64</v>
      </c>
      <c r="G60" s="84">
        <f>F60/E60*100</f>
        <v>100</v>
      </c>
    </row>
    <row r="61" spans="1:7" s="26" customFormat="1" ht="85.5">
      <c r="A61" s="45">
        <v>47</v>
      </c>
      <c r="B61" s="9" t="s">
        <v>89</v>
      </c>
      <c r="C61" s="3" t="s">
        <v>38</v>
      </c>
      <c r="D61" s="79">
        <v>19.9</v>
      </c>
      <c r="E61" s="6">
        <v>19.9</v>
      </c>
      <c r="F61" s="6">
        <v>19.9</v>
      </c>
      <c r="G61" s="84">
        <f>F61/E61*100</f>
        <v>100</v>
      </c>
    </row>
    <row r="62" spans="1:7" s="26" customFormat="1" ht="28.5">
      <c r="A62" s="45">
        <v>48</v>
      </c>
      <c r="B62" s="9" t="s">
        <v>58</v>
      </c>
      <c r="C62" s="3" t="s">
        <v>44</v>
      </c>
      <c r="D62" s="79">
        <v>665</v>
      </c>
      <c r="E62" s="6">
        <v>665</v>
      </c>
      <c r="F62" s="20">
        <v>665</v>
      </c>
      <c r="G62" s="84">
        <f>F62/E62*100</f>
        <v>100</v>
      </c>
    </row>
    <row r="63" spans="1:7" s="26" customFormat="1" ht="14.25">
      <c r="A63" s="45">
        <v>49</v>
      </c>
      <c r="B63" s="9" t="s">
        <v>16</v>
      </c>
      <c r="C63" s="3" t="s">
        <v>40</v>
      </c>
      <c r="D63" s="79">
        <v>12300</v>
      </c>
      <c r="E63" s="103">
        <v>12350</v>
      </c>
      <c r="F63" s="6">
        <v>12350</v>
      </c>
      <c r="G63" s="84">
        <f>F63/E63*100</f>
        <v>100</v>
      </c>
    </row>
    <row r="64" spans="1:7" s="26" customFormat="1" ht="30.75">
      <c r="A64" s="45"/>
      <c r="B64" s="21" t="s">
        <v>33</v>
      </c>
      <c r="C64" s="14"/>
      <c r="D64" s="6"/>
      <c r="E64" s="6"/>
      <c r="F64" s="6"/>
      <c r="G64" s="6"/>
    </row>
    <row r="65" spans="1:15" s="26" customFormat="1" ht="42.75">
      <c r="A65" s="45">
        <f>A63+1</f>
        <v>50</v>
      </c>
      <c r="B65" s="2" t="s">
        <v>79</v>
      </c>
      <c r="C65" s="3" t="s">
        <v>49</v>
      </c>
      <c r="D65" s="79">
        <v>899.9</v>
      </c>
      <c r="E65" s="6">
        <v>835.25</v>
      </c>
      <c r="F65" s="6">
        <v>1962.7</v>
      </c>
      <c r="G65" s="84">
        <f>F65/E65*100</f>
        <v>234.9835378629153</v>
      </c>
      <c r="L65" s="213"/>
      <c r="M65" s="214"/>
      <c r="N65" s="214"/>
      <c r="O65" s="215"/>
    </row>
    <row r="66" spans="1:15" s="26" customFormat="1" ht="14.25">
      <c r="A66" s="45">
        <v>51</v>
      </c>
      <c r="B66" s="2" t="s">
        <v>90</v>
      </c>
      <c r="C66" s="3" t="s">
        <v>50</v>
      </c>
      <c r="D66" s="79">
        <v>937</v>
      </c>
      <c r="E66" s="80">
        <v>50</v>
      </c>
      <c r="F66" s="80">
        <v>32</v>
      </c>
      <c r="G66" s="84">
        <f>F66/E66*100</f>
        <v>64</v>
      </c>
      <c r="L66" s="213"/>
      <c r="M66" s="214"/>
      <c r="N66" s="214"/>
      <c r="O66" s="215"/>
    </row>
    <row r="67" spans="1:15" s="26" customFormat="1" ht="57">
      <c r="A67" s="45">
        <v>52</v>
      </c>
      <c r="B67" s="2" t="s">
        <v>94</v>
      </c>
      <c r="C67" s="3" t="s">
        <v>38</v>
      </c>
      <c r="D67" s="79">
        <v>31</v>
      </c>
      <c r="E67" s="216">
        <v>31</v>
      </c>
      <c r="F67" s="80">
        <v>31.7</v>
      </c>
      <c r="G67" s="84">
        <f>F67/E67*100</f>
        <v>102.25806451612902</v>
      </c>
      <c r="L67" s="213"/>
      <c r="M67" s="217"/>
      <c r="N67" s="214"/>
      <c r="O67" s="215"/>
    </row>
    <row r="68" spans="1:15" s="26" customFormat="1" ht="57">
      <c r="A68" s="45">
        <v>53</v>
      </c>
      <c r="B68" s="2" t="s">
        <v>93</v>
      </c>
      <c r="C68" s="3" t="s">
        <v>38</v>
      </c>
      <c r="D68" s="79">
        <v>83.5</v>
      </c>
      <c r="E68" s="216">
        <v>86</v>
      </c>
      <c r="F68" s="80">
        <v>86.4</v>
      </c>
      <c r="G68" s="84">
        <f>F68/E68*100</f>
        <v>100.46511627906978</v>
      </c>
      <c r="L68" s="213"/>
      <c r="M68" s="217"/>
      <c r="N68" s="214"/>
      <c r="O68" s="215"/>
    </row>
    <row r="69" spans="1:15" s="26" customFormat="1" ht="76.5">
      <c r="A69" s="45">
        <v>54</v>
      </c>
      <c r="B69" s="2" t="s">
        <v>91</v>
      </c>
      <c r="C69" s="64" t="s">
        <v>92</v>
      </c>
      <c r="D69" s="79">
        <v>46</v>
      </c>
      <c r="E69" s="103">
        <v>39.1</v>
      </c>
      <c r="F69" s="95">
        <v>33.3</v>
      </c>
      <c r="G69" s="84">
        <f>F69/E69*100</f>
        <v>85.16624040920715</v>
      </c>
      <c r="L69" s="213"/>
      <c r="M69" s="217"/>
      <c r="N69" s="217"/>
      <c r="O69" s="215"/>
    </row>
    <row r="70" spans="1:7" s="26" customFormat="1" ht="15.75">
      <c r="A70" s="34"/>
      <c r="B70" s="8" t="s">
        <v>69</v>
      </c>
      <c r="C70" s="3"/>
      <c r="D70" s="65"/>
      <c r="E70" s="80"/>
      <c r="F70" s="80"/>
      <c r="G70" s="80"/>
    </row>
    <row r="71" spans="1:7" s="26" customFormat="1" ht="46.5">
      <c r="A71" s="34">
        <f>A69+1</f>
        <v>55</v>
      </c>
      <c r="B71" s="35" t="s">
        <v>95</v>
      </c>
      <c r="C71" s="3" t="s">
        <v>44</v>
      </c>
      <c r="D71" s="78">
        <v>0</v>
      </c>
      <c r="E71" s="6">
        <v>0</v>
      </c>
      <c r="F71" s="6">
        <v>0</v>
      </c>
      <c r="G71" s="6">
        <v>0</v>
      </c>
    </row>
    <row r="72" spans="1:7" s="26" customFormat="1" ht="109.5">
      <c r="A72" s="34">
        <v>56</v>
      </c>
      <c r="B72" s="35" t="s">
        <v>97</v>
      </c>
      <c r="C72" s="28" t="s">
        <v>38</v>
      </c>
      <c r="D72" s="78">
        <v>5</v>
      </c>
      <c r="E72" s="6">
        <v>10</v>
      </c>
      <c r="F72" s="6">
        <v>9.1</v>
      </c>
      <c r="G72" s="84">
        <f>F72/E72*100</f>
        <v>90.99999999999999</v>
      </c>
    </row>
    <row r="73" spans="1:7" s="26" customFormat="1" ht="62.25">
      <c r="A73" s="34">
        <v>57</v>
      </c>
      <c r="B73" s="35" t="s">
        <v>96</v>
      </c>
      <c r="C73" s="28" t="s">
        <v>38</v>
      </c>
      <c r="D73" s="78">
        <v>15</v>
      </c>
      <c r="E73" s="6">
        <v>15</v>
      </c>
      <c r="F73" s="6">
        <v>15</v>
      </c>
      <c r="G73" s="84">
        <f>F73/E73*100</f>
        <v>100</v>
      </c>
    </row>
    <row r="74" spans="1:7" s="26" customFormat="1" ht="93.75">
      <c r="A74" s="34">
        <v>58</v>
      </c>
      <c r="B74" s="35" t="s">
        <v>70</v>
      </c>
      <c r="C74" s="28" t="s">
        <v>98</v>
      </c>
      <c r="D74" s="78">
        <v>15</v>
      </c>
      <c r="E74" s="6">
        <v>50</v>
      </c>
      <c r="F74" s="6">
        <v>25</v>
      </c>
      <c r="G74" s="84">
        <f>F74/E74*100</f>
        <v>50</v>
      </c>
    </row>
    <row r="75" spans="1:7" s="26" customFormat="1" ht="78">
      <c r="A75" s="34">
        <f>A73+1</f>
        <v>58</v>
      </c>
      <c r="B75" s="35" t="s">
        <v>99</v>
      </c>
      <c r="C75" s="28" t="s">
        <v>38</v>
      </c>
      <c r="D75" s="78">
        <v>10</v>
      </c>
      <c r="E75" s="6">
        <v>37</v>
      </c>
      <c r="F75" s="6">
        <v>10</v>
      </c>
      <c r="G75" s="84">
        <f>F75/E75*100</f>
        <v>27.027027027027028</v>
      </c>
    </row>
    <row r="76" spans="1:7" s="26" customFormat="1" ht="93.75">
      <c r="A76" s="34">
        <f>A74+1</f>
        <v>59</v>
      </c>
      <c r="B76" s="35" t="s">
        <v>100</v>
      </c>
      <c r="C76" s="28" t="s">
        <v>38</v>
      </c>
      <c r="D76" s="78">
        <v>0.62</v>
      </c>
      <c r="E76" s="103">
        <v>0</v>
      </c>
      <c r="F76" s="6">
        <v>0.1</v>
      </c>
      <c r="G76" s="84"/>
    </row>
    <row r="77" spans="1:12" s="26" customFormat="1" ht="78">
      <c r="A77" s="34">
        <f>A75+1</f>
        <v>59</v>
      </c>
      <c r="B77" s="35" t="s">
        <v>101</v>
      </c>
      <c r="C77" s="28" t="s">
        <v>38</v>
      </c>
      <c r="D77" s="78">
        <v>0.62</v>
      </c>
      <c r="E77" s="103">
        <v>0</v>
      </c>
      <c r="F77" s="6">
        <v>0</v>
      </c>
      <c r="G77" s="84">
        <v>0</v>
      </c>
      <c r="L77" s="75"/>
    </row>
    <row r="78" spans="1:7" s="26" customFormat="1" ht="15.75">
      <c r="A78" s="45"/>
      <c r="B78" s="18" t="s">
        <v>57</v>
      </c>
      <c r="C78" s="3"/>
      <c r="D78" s="15"/>
      <c r="E78" s="15"/>
      <c r="F78" s="15"/>
      <c r="G78" s="15"/>
    </row>
    <row r="79" spans="1:7" s="26" customFormat="1" ht="14.25">
      <c r="A79" s="45">
        <v>60</v>
      </c>
      <c r="B79" s="2" t="s">
        <v>23</v>
      </c>
      <c r="C79" s="3" t="s">
        <v>43</v>
      </c>
      <c r="D79" s="6">
        <v>353.8</v>
      </c>
      <c r="E79" s="103">
        <v>350</v>
      </c>
      <c r="F79" s="6">
        <v>380.5</v>
      </c>
      <c r="G79" s="82">
        <f aca="true" t="shared" si="2" ref="G79:G84">F79/E79*100</f>
        <v>108.71428571428572</v>
      </c>
    </row>
    <row r="80" spans="1:7" s="26" customFormat="1" ht="14.25">
      <c r="A80" s="45">
        <f>A79+1</f>
        <v>61</v>
      </c>
      <c r="B80" s="2" t="s">
        <v>9</v>
      </c>
      <c r="C80" s="3" t="s">
        <v>44</v>
      </c>
      <c r="D80" s="6">
        <v>166</v>
      </c>
      <c r="E80" s="103">
        <v>166</v>
      </c>
      <c r="F80" s="6">
        <v>166</v>
      </c>
      <c r="G80" s="4">
        <f t="shared" si="2"/>
        <v>100</v>
      </c>
    </row>
    <row r="81" spans="1:12" s="26" customFormat="1" ht="14.25">
      <c r="A81" s="45">
        <f>A80+1</f>
        <v>62</v>
      </c>
      <c r="B81" s="2" t="s">
        <v>16</v>
      </c>
      <c r="C81" s="3" t="s">
        <v>40</v>
      </c>
      <c r="D81" s="6">
        <v>12149.5</v>
      </c>
      <c r="E81" s="103">
        <v>14349.5</v>
      </c>
      <c r="F81" s="6">
        <v>14487.5</v>
      </c>
      <c r="G81" s="82">
        <f t="shared" si="2"/>
        <v>100.96170598278687</v>
      </c>
      <c r="H81" s="20">
        <v>11585</v>
      </c>
      <c r="L81" s="110"/>
    </row>
    <row r="82" spans="1:12" s="26" customFormat="1" ht="28.5">
      <c r="A82" s="45">
        <v>63</v>
      </c>
      <c r="B82" s="69" t="s">
        <v>137</v>
      </c>
      <c r="C82" s="438" t="s">
        <v>138</v>
      </c>
      <c r="D82" s="6"/>
      <c r="E82" s="6">
        <v>96.7</v>
      </c>
      <c r="F82" s="6">
        <v>96.7</v>
      </c>
      <c r="G82" s="84">
        <f t="shared" si="2"/>
        <v>100</v>
      </c>
      <c r="H82" s="214"/>
      <c r="L82" s="110"/>
    </row>
    <row r="83" spans="1:12" s="26" customFormat="1" ht="14.25">
      <c r="A83" s="45">
        <v>64</v>
      </c>
      <c r="B83" s="69" t="s">
        <v>139</v>
      </c>
      <c r="C83" s="439"/>
      <c r="D83" s="6"/>
      <c r="E83" s="6">
        <v>100</v>
      </c>
      <c r="F83" s="6">
        <v>100</v>
      </c>
      <c r="G83" s="84">
        <f t="shared" si="2"/>
        <v>100</v>
      </c>
      <c r="H83" s="214"/>
      <c r="L83" s="110"/>
    </row>
    <row r="84" spans="1:7" s="26" customFormat="1" ht="71.25">
      <c r="A84" s="45">
        <v>65</v>
      </c>
      <c r="B84" s="66" t="s">
        <v>81</v>
      </c>
      <c r="C84" s="14" t="s">
        <v>38</v>
      </c>
      <c r="D84" s="4">
        <v>84.6</v>
      </c>
      <c r="E84" s="4">
        <v>80</v>
      </c>
      <c r="F84" s="4">
        <v>81</v>
      </c>
      <c r="G84" s="4">
        <f t="shared" si="2"/>
        <v>101.25</v>
      </c>
    </row>
    <row r="85" spans="1:7" s="26" customFormat="1" ht="15.75">
      <c r="A85" s="45"/>
      <c r="B85" s="21" t="s">
        <v>56</v>
      </c>
      <c r="C85" s="14"/>
      <c r="D85" s="6"/>
      <c r="E85" s="6"/>
      <c r="F85" s="6"/>
      <c r="G85" s="6"/>
    </row>
    <row r="86" spans="1:7" s="26" customFormat="1" ht="42.75">
      <c r="A86" s="45">
        <v>66</v>
      </c>
      <c r="B86" s="9" t="s">
        <v>102</v>
      </c>
      <c r="C86" s="67" t="s">
        <v>38</v>
      </c>
      <c r="D86" s="20">
        <v>72.2</v>
      </c>
      <c r="E86" s="20">
        <v>69.3</v>
      </c>
      <c r="F86" s="101">
        <v>69.84</v>
      </c>
      <c r="G86" s="86">
        <f>F86/E86*100</f>
        <v>100.7792207792208</v>
      </c>
    </row>
    <row r="87" spans="1:7" s="26" customFormat="1" ht="78">
      <c r="A87" s="45">
        <v>67</v>
      </c>
      <c r="B87" s="35" t="s">
        <v>103</v>
      </c>
      <c r="C87" s="28" t="s">
        <v>38</v>
      </c>
      <c r="D87" s="20">
        <v>49</v>
      </c>
      <c r="E87" s="218">
        <v>44.5</v>
      </c>
      <c r="F87" s="218">
        <v>44.6</v>
      </c>
      <c r="G87" s="86">
        <f>F87/E87*100</f>
        <v>100.22471910112361</v>
      </c>
    </row>
    <row r="88" spans="1:7" s="26" customFormat="1" ht="57">
      <c r="A88" s="45">
        <f>A87+1</f>
        <v>68</v>
      </c>
      <c r="B88" s="9" t="s">
        <v>71</v>
      </c>
      <c r="C88" s="67" t="s">
        <v>38</v>
      </c>
      <c r="D88" s="6">
        <v>0</v>
      </c>
      <c r="E88" s="6">
        <v>0</v>
      </c>
      <c r="F88" s="6">
        <v>0</v>
      </c>
      <c r="G88" s="86">
        <v>0</v>
      </c>
    </row>
    <row r="89" spans="1:7" s="26" customFormat="1" ht="42.75">
      <c r="A89" s="45">
        <v>69</v>
      </c>
      <c r="B89" s="2" t="s">
        <v>80</v>
      </c>
      <c r="C89" s="3" t="s">
        <v>40</v>
      </c>
      <c r="D89" s="6">
        <v>26482</v>
      </c>
      <c r="E89" s="6">
        <v>27200</v>
      </c>
      <c r="F89" s="6">
        <v>27834</v>
      </c>
      <c r="G89" s="86">
        <f>F89/E89*100</f>
        <v>102.33088235294116</v>
      </c>
    </row>
    <row r="90" spans="1:7" s="26" customFormat="1" ht="15.75">
      <c r="A90" s="45"/>
      <c r="B90" s="18" t="s">
        <v>29</v>
      </c>
      <c r="C90" s="3"/>
      <c r="D90" s="17"/>
      <c r="E90" s="6"/>
      <c r="F90" s="6"/>
      <c r="G90" s="6"/>
    </row>
    <row r="91" spans="1:7" s="26" customFormat="1" ht="28.5">
      <c r="A91" s="45">
        <f>A89+1</f>
        <v>70</v>
      </c>
      <c r="B91" s="2" t="s">
        <v>55</v>
      </c>
      <c r="C91" s="425" t="s">
        <v>44</v>
      </c>
      <c r="D91" s="20">
        <v>0</v>
      </c>
      <c r="E91" s="6">
        <v>0</v>
      </c>
      <c r="F91" s="6">
        <v>16.7</v>
      </c>
      <c r="G91" s="6">
        <v>0</v>
      </c>
    </row>
    <row r="92" spans="1:7" s="26" customFormat="1" ht="28.5">
      <c r="A92" s="45">
        <f>A91+1</f>
        <v>71</v>
      </c>
      <c r="B92" s="2" t="s">
        <v>30</v>
      </c>
      <c r="C92" s="440"/>
      <c r="D92" s="20">
        <v>0</v>
      </c>
      <c r="E92" s="6">
        <v>0</v>
      </c>
      <c r="F92" s="6">
        <v>0</v>
      </c>
      <c r="G92" s="6">
        <v>0</v>
      </c>
    </row>
    <row r="93" spans="1:7" s="26" customFormat="1" ht="45.75" customHeight="1" thickBot="1">
      <c r="A93" s="45">
        <v>72</v>
      </c>
      <c r="B93" s="35" t="s">
        <v>104</v>
      </c>
      <c r="C93" s="441"/>
      <c r="D93" s="218">
        <v>98.5</v>
      </c>
      <c r="E93" s="6">
        <v>195</v>
      </c>
      <c r="F93" s="6">
        <v>205.2</v>
      </c>
      <c r="G93" s="84">
        <f>F93/E93*100</f>
        <v>105.23076923076921</v>
      </c>
    </row>
    <row r="94" spans="1:7" s="26" customFormat="1" ht="51" customHeight="1">
      <c r="A94" s="45">
        <v>73</v>
      </c>
      <c r="B94" s="220" t="s">
        <v>140</v>
      </c>
      <c r="C94" s="219"/>
      <c r="D94" s="218">
        <v>65.7</v>
      </c>
      <c r="E94" s="20">
        <v>65.7</v>
      </c>
      <c r="F94" s="20">
        <v>68.2</v>
      </c>
      <c r="G94" s="84">
        <f>F94/E94*100</f>
        <v>103.80517503805176</v>
      </c>
    </row>
    <row r="95" spans="1:8" s="26" customFormat="1" ht="14.25">
      <c r="A95" s="45">
        <v>74</v>
      </c>
      <c r="B95" s="9" t="s">
        <v>75</v>
      </c>
      <c r="C95" s="3" t="s">
        <v>40</v>
      </c>
      <c r="D95" s="20">
        <v>23824</v>
      </c>
      <c r="E95" s="20">
        <v>23998</v>
      </c>
      <c r="F95" s="20">
        <v>24000</v>
      </c>
      <c r="G95" s="84">
        <f>F95/E95*100</f>
        <v>100.00833402783564</v>
      </c>
      <c r="H95" s="6">
        <v>24680</v>
      </c>
    </row>
    <row r="96" spans="1:7" s="26" customFormat="1" ht="15.75">
      <c r="A96" s="45"/>
      <c r="B96" s="18" t="s">
        <v>31</v>
      </c>
      <c r="C96" s="14"/>
      <c r="D96" s="17"/>
      <c r="E96" s="20"/>
      <c r="F96" s="6"/>
      <c r="G96" s="6"/>
    </row>
    <row r="97" spans="1:12" s="26" customFormat="1" ht="42.75">
      <c r="A97" s="45">
        <f>A95+1</f>
        <v>75</v>
      </c>
      <c r="B97" s="68" t="s">
        <v>76</v>
      </c>
      <c r="C97" s="3" t="s">
        <v>38</v>
      </c>
      <c r="D97" s="55">
        <v>25</v>
      </c>
      <c r="E97" s="55">
        <v>25</v>
      </c>
      <c r="F97" s="55">
        <v>25</v>
      </c>
      <c r="G97" s="4">
        <f aca="true" t="shared" si="3" ref="G97:G104">F97/E97*100</f>
        <v>100</v>
      </c>
      <c r="L97" s="32"/>
    </row>
    <row r="98" spans="1:12" s="26" customFormat="1" ht="71.25">
      <c r="A98" s="45">
        <v>76</v>
      </c>
      <c r="B98" s="221" t="s">
        <v>141</v>
      </c>
      <c r="C98" s="222" t="s">
        <v>38</v>
      </c>
      <c r="D98" s="223"/>
      <c r="E98" s="223">
        <v>10</v>
      </c>
      <c r="F98" s="55">
        <v>5</v>
      </c>
      <c r="G98" s="4">
        <f t="shared" si="3"/>
        <v>50</v>
      </c>
      <c r="L98" s="32"/>
    </row>
    <row r="99" spans="1:12" s="26" customFormat="1" ht="15.75">
      <c r="A99" s="45"/>
      <c r="B99" s="221" t="s">
        <v>142</v>
      </c>
      <c r="C99" s="222" t="s">
        <v>38</v>
      </c>
      <c r="D99" s="223"/>
      <c r="E99" s="223">
        <v>10</v>
      </c>
      <c r="F99" s="55">
        <v>5</v>
      </c>
      <c r="G99" s="4">
        <f t="shared" si="3"/>
        <v>50</v>
      </c>
      <c r="L99" s="32"/>
    </row>
    <row r="100" spans="1:12" s="26" customFormat="1" ht="15.75">
      <c r="A100" s="45">
        <v>77</v>
      </c>
      <c r="B100" s="221" t="s">
        <v>143</v>
      </c>
      <c r="C100" s="3" t="s">
        <v>46</v>
      </c>
      <c r="D100" s="55"/>
      <c r="E100" s="55">
        <v>43.5</v>
      </c>
      <c r="F100" s="55">
        <v>43.5</v>
      </c>
      <c r="G100" s="4">
        <f t="shared" si="3"/>
        <v>100</v>
      </c>
      <c r="L100" s="32"/>
    </row>
    <row r="101" spans="1:12" s="26" customFormat="1" ht="28.5">
      <c r="A101" s="45">
        <v>78</v>
      </c>
      <c r="B101" s="221" t="s">
        <v>144</v>
      </c>
      <c r="C101" s="3" t="s">
        <v>46</v>
      </c>
      <c r="D101" s="55"/>
      <c r="E101" s="55">
        <v>36.6</v>
      </c>
      <c r="F101" s="55">
        <v>36.6</v>
      </c>
      <c r="G101" s="4">
        <f t="shared" si="3"/>
        <v>100</v>
      </c>
      <c r="L101" s="32"/>
    </row>
    <row r="102" spans="1:12" s="26" customFormat="1" ht="15.75">
      <c r="A102" s="45">
        <v>79</v>
      </c>
      <c r="B102" s="2" t="s">
        <v>23</v>
      </c>
      <c r="C102" s="3" t="s">
        <v>43</v>
      </c>
      <c r="D102" s="93">
        <v>700</v>
      </c>
      <c r="E102" s="224">
        <v>30</v>
      </c>
      <c r="F102" s="27">
        <v>35</v>
      </c>
      <c r="G102" s="82">
        <f t="shared" si="3"/>
        <v>116.66666666666667</v>
      </c>
      <c r="L102" s="32"/>
    </row>
    <row r="103" spans="1:12" s="26" customFormat="1" ht="15.75">
      <c r="A103" s="45">
        <v>80</v>
      </c>
      <c r="B103" s="2" t="s">
        <v>9</v>
      </c>
      <c r="C103" s="3" t="s">
        <v>44</v>
      </c>
      <c r="D103" s="81">
        <v>57</v>
      </c>
      <c r="E103" s="27">
        <v>66</v>
      </c>
      <c r="F103" s="27">
        <v>66</v>
      </c>
      <c r="G103" s="82">
        <f t="shared" si="3"/>
        <v>100</v>
      </c>
      <c r="L103" s="32"/>
    </row>
    <row r="104" spans="1:7" s="26" customFormat="1" ht="14.25">
      <c r="A104" s="45">
        <v>81</v>
      </c>
      <c r="B104" s="69" t="s">
        <v>16</v>
      </c>
      <c r="C104" s="14" t="s">
        <v>40</v>
      </c>
      <c r="D104" s="78">
        <v>13000</v>
      </c>
      <c r="E104" s="4">
        <v>13500</v>
      </c>
      <c r="F104" s="225">
        <v>13500</v>
      </c>
      <c r="G104" s="4">
        <f t="shared" si="3"/>
        <v>100</v>
      </c>
    </row>
    <row r="105" spans="1:7" s="26" customFormat="1" ht="15.75">
      <c r="A105" s="45"/>
      <c r="B105" s="18" t="s">
        <v>27</v>
      </c>
      <c r="C105" s="3"/>
      <c r="D105" s="17"/>
      <c r="E105" s="27"/>
      <c r="F105" s="6"/>
      <c r="G105" s="6"/>
    </row>
    <row r="106" spans="1:12" s="26" customFormat="1" ht="60.75" customHeight="1">
      <c r="A106" s="45">
        <v>82</v>
      </c>
      <c r="B106" s="48" t="s">
        <v>88</v>
      </c>
      <c r="C106" s="3"/>
      <c r="D106" s="17">
        <v>4.4</v>
      </c>
      <c r="E106" s="17">
        <v>5</v>
      </c>
      <c r="F106" s="17">
        <v>4.9</v>
      </c>
      <c r="G106" s="90">
        <f>F106/E106*100</f>
        <v>98.00000000000001</v>
      </c>
      <c r="H106" s="17">
        <v>4.8</v>
      </c>
      <c r="I106" s="17">
        <v>4.8</v>
      </c>
      <c r="J106" s="17">
        <v>4.8</v>
      </c>
      <c r="K106" s="104">
        <v>4.8</v>
      </c>
      <c r="L106" s="111"/>
    </row>
    <row r="107" spans="1:12" s="26" customFormat="1" ht="15.75">
      <c r="A107" s="45">
        <v>83</v>
      </c>
      <c r="B107" s="2" t="s">
        <v>23</v>
      </c>
      <c r="C107" s="3" t="s">
        <v>42</v>
      </c>
      <c r="D107" s="4">
        <v>2.5</v>
      </c>
      <c r="E107" s="4">
        <v>2.7</v>
      </c>
      <c r="F107" s="4">
        <v>3.2</v>
      </c>
      <c r="G107" s="90">
        <f>F107/E107*100</f>
        <v>118.5185185185185</v>
      </c>
      <c r="L107" s="111"/>
    </row>
    <row r="108" spans="1:12" s="26" customFormat="1" ht="71.25">
      <c r="A108" s="45">
        <v>84</v>
      </c>
      <c r="B108" s="2" t="s">
        <v>118</v>
      </c>
      <c r="C108" s="3" t="s">
        <v>38</v>
      </c>
      <c r="D108" s="4">
        <v>0.57</v>
      </c>
      <c r="E108" s="4">
        <v>0.53</v>
      </c>
      <c r="F108" s="4">
        <v>0.53</v>
      </c>
      <c r="G108" s="90">
        <f>F108/E108*100</f>
        <v>100</v>
      </c>
      <c r="L108" s="32"/>
    </row>
    <row r="109" spans="1:12" s="26" customFormat="1" ht="15.75">
      <c r="A109" s="45">
        <v>85</v>
      </c>
      <c r="B109" s="2" t="s">
        <v>9</v>
      </c>
      <c r="C109" s="3" t="s">
        <v>44</v>
      </c>
      <c r="D109" s="95">
        <v>63</v>
      </c>
      <c r="E109" s="6">
        <v>66</v>
      </c>
      <c r="F109" s="6">
        <v>73</v>
      </c>
      <c r="G109" s="90">
        <f>F109/E109*100</f>
        <v>110.6060606060606</v>
      </c>
      <c r="L109" s="32"/>
    </row>
    <row r="110" spans="1:12" s="26" customFormat="1" ht="15.75">
      <c r="A110" s="45">
        <v>86</v>
      </c>
      <c r="B110" s="2" t="s">
        <v>16</v>
      </c>
      <c r="C110" s="3" t="s">
        <v>40</v>
      </c>
      <c r="D110" s="95">
        <v>19916</v>
      </c>
      <c r="E110" s="6">
        <v>20075</v>
      </c>
      <c r="F110" s="6">
        <v>20075</v>
      </c>
      <c r="G110" s="90">
        <f>F110/E110*100</f>
        <v>100</v>
      </c>
      <c r="L110" s="111"/>
    </row>
    <row r="111" spans="1:12" s="26" customFormat="1" ht="30.75">
      <c r="A111" s="45"/>
      <c r="B111" s="19" t="s">
        <v>28</v>
      </c>
      <c r="C111" s="14"/>
      <c r="D111" s="17"/>
      <c r="E111" s="6"/>
      <c r="F111" s="6"/>
      <c r="G111" s="6"/>
      <c r="L111" s="32"/>
    </row>
    <row r="112" spans="1:7" s="26" customFormat="1" ht="30.75">
      <c r="A112" s="45">
        <v>87</v>
      </c>
      <c r="B112" s="35" t="s">
        <v>105</v>
      </c>
      <c r="C112" s="28"/>
      <c r="D112" s="22">
        <v>1.92</v>
      </c>
      <c r="E112" s="4">
        <v>2.25</v>
      </c>
      <c r="F112" s="4">
        <v>6.35</v>
      </c>
      <c r="G112" s="226">
        <f>F112/E112*100</f>
        <v>282.2222222222222</v>
      </c>
    </row>
    <row r="113" spans="1:12" s="26" customFormat="1" ht="24" customHeight="1">
      <c r="A113" s="45"/>
      <c r="B113" s="35" t="s">
        <v>106</v>
      </c>
      <c r="C113" s="427" t="s">
        <v>107</v>
      </c>
      <c r="D113" s="22">
        <v>0</v>
      </c>
      <c r="E113" s="22">
        <v>0.48</v>
      </c>
      <c r="F113" s="22">
        <v>2.93</v>
      </c>
      <c r="G113" s="82" t="s">
        <v>145</v>
      </c>
      <c r="L113" s="32"/>
    </row>
    <row r="114" spans="1:12" s="26" customFormat="1" ht="30.75">
      <c r="A114" s="45"/>
      <c r="B114" s="35" t="s">
        <v>108</v>
      </c>
      <c r="C114" s="428"/>
      <c r="D114" s="22">
        <v>0</v>
      </c>
      <c r="E114" s="22">
        <v>0</v>
      </c>
      <c r="F114" s="22">
        <v>0</v>
      </c>
      <c r="G114" s="4">
        <v>0</v>
      </c>
      <c r="L114" s="32"/>
    </row>
    <row r="115" spans="1:12" s="26" customFormat="1" ht="15.75">
      <c r="A115" s="45"/>
      <c r="B115" s="35" t="s">
        <v>109</v>
      </c>
      <c r="C115" s="428"/>
      <c r="D115" s="22">
        <v>1.44</v>
      </c>
      <c r="E115" s="22">
        <v>0.97</v>
      </c>
      <c r="F115" s="22">
        <v>2.44</v>
      </c>
      <c r="G115" s="82">
        <f>F115/E115*100</f>
        <v>251.5463917525773</v>
      </c>
      <c r="L115" s="32"/>
    </row>
    <row r="116" spans="1:12" s="26" customFormat="1" ht="30.75">
      <c r="A116" s="45"/>
      <c r="B116" s="35" t="s">
        <v>110</v>
      </c>
      <c r="C116" s="429"/>
      <c r="D116" s="22">
        <v>0.48</v>
      </c>
      <c r="E116" s="22">
        <v>0.6</v>
      </c>
      <c r="F116" s="22">
        <v>0.98</v>
      </c>
      <c r="G116" s="82">
        <f>F116/E116*100</f>
        <v>163.33333333333334</v>
      </c>
      <c r="L116" s="32"/>
    </row>
    <row r="117" spans="1:12" s="26" customFormat="1" ht="141">
      <c r="A117" s="45">
        <f>A112+1</f>
        <v>88</v>
      </c>
      <c r="B117" s="35" t="s">
        <v>111</v>
      </c>
      <c r="C117" s="28" t="s">
        <v>38</v>
      </c>
      <c r="D117" s="22">
        <v>0</v>
      </c>
      <c r="E117" s="22">
        <v>0</v>
      </c>
      <c r="F117" s="22">
        <v>0</v>
      </c>
      <c r="G117" s="4">
        <v>0</v>
      </c>
      <c r="L117" s="32"/>
    </row>
    <row r="118" spans="1:12" s="26" customFormat="1" ht="15.75">
      <c r="A118" s="45">
        <v>89</v>
      </c>
      <c r="B118" s="49" t="s">
        <v>9</v>
      </c>
      <c r="C118" s="28" t="s">
        <v>44</v>
      </c>
      <c r="D118" s="22">
        <v>2</v>
      </c>
      <c r="E118" s="22">
        <v>2</v>
      </c>
      <c r="F118" s="22">
        <v>2</v>
      </c>
      <c r="G118" s="4">
        <f>F118/E118*100</f>
        <v>100</v>
      </c>
      <c r="L118" s="32"/>
    </row>
    <row r="119" spans="1:12" s="26" customFormat="1" ht="15.75">
      <c r="A119" s="45">
        <v>90</v>
      </c>
      <c r="B119" s="49" t="s">
        <v>16</v>
      </c>
      <c r="C119" s="28" t="s">
        <v>112</v>
      </c>
      <c r="D119" s="22">
        <v>18877.83</v>
      </c>
      <c r="E119" s="22">
        <v>21658</v>
      </c>
      <c r="F119" s="108">
        <v>20064</v>
      </c>
      <c r="G119" s="82">
        <f>F119/E119*100</f>
        <v>92.64013297626744</v>
      </c>
      <c r="L119" s="111"/>
    </row>
    <row r="120" spans="1:7" s="26" customFormat="1" ht="15.75">
      <c r="A120" s="45"/>
      <c r="B120" s="21" t="s">
        <v>14</v>
      </c>
      <c r="C120" s="14"/>
      <c r="D120" s="20"/>
      <c r="E120" s="6"/>
      <c r="F120" s="6"/>
      <c r="G120" s="6"/>
    </row>
    <row r="121" spans="1:7" s="26" customFormat="1" ht="14.25">
      <c r="A121" s="45">
        <v>91</v>
      </c>
      <c r="B121" s="2" t="s">
        <v>15</v>
      </c>
      <c r="C121" s="3" t="s">
        <v>42</v>
      </c>
      <c r="D121" s="20">
        <v>34.3</v>
      </c>
      <c r="E121" s="103">
        <v>13</v>
      </c>
      <c r="F121" s="6">
        <v>14.9</v>
      </c>
      <c r="G121" s="84">
        <f>F121/E121*100</f>
        <v>114.61538461538461</v>
      </c>
    </row>
    <row r="122" spans="1:7" s="26" customFormat="1" ht="28.5">
      <c r="A122" s="45">
        <v>92</v>
      </c>
      <c r="B122" s="9" t="s">
        <v>82</v>
      </c>
      <c r="C122" s="3" t="s">
        <v>45</v>
      </c>
      <c r="D122" s="25">
        <v>22</v>
      </c>
      <c r="E122" s="25">
        <v>22.2</v>
      </c>
      <c r="F122" s="96">
        <v>22.2</v>
      </c>
      <c r="G122" s="210">
        <f>F122/E122*100</f>
        <v>100</v>
      </c>
    </row>
    <row r="123" spans="1:7" s="26" customFormat="1" ht="28.5">
      <c r="A123" s="45"/>
      <c r="B123" s="9" t="s">
        <v>73</v>
      </c>
      <c r="C123" s="3" t="s">
        <v>46</v>
      </c>
      <c r="D123" s="20">
        <v>0.01</v>
      </c>
      <c r="E123" s="6">
        <v>0</v>
      </c>
      <c r="F123" s="6">
        <v>0</v>
      </c>
      <c r="G123" s="6">
        <v>0</v>
      </c>
    </row>
    <row r="124" spans="1:7" s="26" customFormat="1" ht="14.25">
      <c r="A124" s="45">
        <v>93</v>
      </c>
      <c r="B124" s="2" t="s">
        <v>72</v>
      </c>
      <c r="C124" s="3" t="s">
        <v>62</v>
      </c>
      <c r="D124" s="20">
        <v>0.3</v>
      </c>
      <c r="E124" s="103">
        <v>0.1</v>
      </c>
      <c r="F124" s="6">
        <v>0</v>
      </c>
      <c r="G124" s="6">
        <f>F124/E124*100</f>
        <v>0</v>
      </c>
    </row>
    <row r="125" spans="1:12" s="26" customFormat="1" ht="30.75">
      <c r="A125" s="45" t="s">
        <v>121</v>
      </c>
      <c r="B125" s="18" t="s">
        <v>32</v>
      </c>
      <c r="C125" s="3"/>
      <c r="D125" s="17"/>
      <c r="E125" s="6"/>
      <c r="F125" s="6"/>
      <c r="G125" s="6"/>
      <c r="L125" s="36"/>
    </row>
    <row r="126" spans="1:12" s="26" customFormat="1" ht="28.5">
      <c r="A126" s="45">
        <f>A124+1</f>
        <v>94</v>
      </c>
      <c r="B126" s="9" t="s">
        <v>83</v>
      </c>
      <c r="C126" s="3" t="s">
        <v>38</v>
      </c>
      <c r="D126" s="20">
        <v>0</v>
      </c>
      <c r="E126" s="20">
        <v>0</v>
      </c>
      <c r="F126" s="20">
        <v>0</v>
      </c>
      <c r="G126" s="20">
        <v>0</v>
      </c>
      <c r="L126" s="32"/>
    </row>
    <row r="127" spans="1:18" s="26" customFormat="1" ht="54" customHeight="1">
      <c r="A127" s="45">
        <v>95</v>
      </c>
      <c r="B127" s="9" t="s">
        <v>84</v>
      </c>
      <c r="C127" s="3" t="s">
        <v>38</v>
      </c>
      <c r="D127" s="20">
        <v>3.7</v>
      </c>
      <c r="E127" s="20">
        <v>43.6</v>
      </c>
      <c r="F127" s="20">
        <v>0.1</v>
      </c>
      <c r="G127" s="86">
        <f>F127/E127*100</f>
        <v>0.22935779816513763</v>
      </c>
      <c r="L127" s="32" t="s">
        <v>135</v>
      </c>
      <c r="M127" s="227"/>
      <c r="N127" s="227"/>
      <c r="O127" s="227"/>
      <c r="P127" s="227"/>
      <c r="Q127" s="227"/>
      <c r="R127" s="227"/>
    </row>
    <row r="128" spans="1:12" s="26" customFormat="1" ht="28.5">
      <c r="A128" s="45">
        <v>96</v>
      </c>
      <c r="B128" s="9" t="s">
        <v>146</v>
      </c>
      <c r="C128" s="3" t="s">
        <v>38</v>
      </c>
      <c r="D128" s="22"/>
      <c r="E128" s="22">
        <v>63</v>
      </c>
      <c r="F128" s="22">
        <v>63</v>
      </c>
      <c r="G128" s="88">
        <f>F128/E128*100</f>
        <v>100</v>
      </c>
      <c r="L128" s="112"/>
    </row>
    <row r="129" spans="1:12" s="26" customFormat="1" ht="15.75">
      <c r="A129" s="34">
        <v>97</v>
      </c>
      <c r="B129" s="2" t="s">
        <v>59</v>
      </c>
      <c r="C129" s="3" t="s">
        <v>38</v>
      </c>
      <c r="D129" s="22">
        <v>0</v>
      </c>
      <c r="E129" s="6">
        <v>0</v>
      </c>
      <c r="F129" s="6">
        <v>0</v>
      </c>
      <c r="G129" s="88">
        <v>0</v>
      </c>
      <c r="L129" s="32"/>
    </row>
    <row r="130" spans="1:12" s="26" customFormat="1" ht="15.75">
      <c r="A130" s="34">
        <v>98</v>
      </c>
      <c r="B130" s="9" t="s">
        <v>9</v>
      </c>
      <c r="C130" s="3" t="s">
        <v>44</v>
      </c>
      <c r="D130" s="78">
        <v>68</v>
      </c>
      <c r="E130" s="4">
        <v>72</v>
      </c>
      <c r="F130" s="22">
        <v>72</v>
      </c>
      <c r="G130" s="88">
        <f>F130/E130*100</f>
        <v>100</v>
      </c>
      <c r="H130" s="22">
        <v>68</v>
      </c>
      <c r="I130" s="22">
        <v>68</v>
      </c>
      <c r="J130" s="22">
        <v>68</v>
      </c>
      <c r="K130" s="22">
        <v>68</v>
      </c>
      <c r="L130" s="32"/>
    </row>
    <row r="131" spans="1:12" s="26" customFormat="1" ht="15.75">
      <c r="A131" s="34">
        <v>99</v>
      </c>
      <c r="B131" s="9" t="s">
        <v>5</v>
      </c>
      <c r="C131" s="3" t="s">
        <v>40</v>
      </c>
      <c r="D131" s="78">
        <v>15971</v>
      </c>
      <c r="E131" s="6">
        <v>13759</v>
      </c>
      <c r="F131" s="20">
        <v>13759</v>
      </c>
      <c r="G131" s="88">
        <f>F131/E131*100</f>
        <v>100</v>
      </c>
      <c r="L131" s="32"/>
    </row>
    <row r="132" spans="1:12" s="26" customFormat="1" ht="30.75">
      <c r="A132" s="34"/>
      <c r="B132" s="18" t="s">
        <v>66</v>
      </c>
      <c r="C132" s="17"/>
      <c r="D132" s="17"/>
      <c r="E132" s="20"/>
      <c r="F132" s="6"/>
      <c r="G132" s="6"/>
      <c r="L132" s="36"/>
    </row>
    <row r="133" spans="1:12" s="26" customFormat="1" ht="14.25">
      <c r="A133" s="34">
        <v>94</v>
      </c>
      <c r="B133" s="48" t="s">
        <v>113</v>
      </c>
      <c r="C133" s="28" t="s">
        <v>114</v>
      </c>
      <c r="D133" s="6">
        <v>0</v>
      </c>
      <c r="E133" s="6">
        <v>0</v>
      </c>
      <c r="F133" s="6">
        <v>0</v>
      </c>
      <c r="G133" s="6">
        <v>0</v>
      </c>
      <c r="L133" s="36"/>
    </row>
    <row r="134" spans="1:12" s="26" customFormat="1" ht="14.25">
      <c r="A134" s="34">
        <v>95</v>
      </c>
      <c r="B134" s="48" t="s">
        <v>115</v>
      </c>
      <c r="C134" s="28" t="s">
        <v>114</v>
      </c>
      <c r="D134" s="6">
        <v>0</v>
      </c>
      <c r="E134" s="6">
        <v>0</v>
      </c>
      <c r="F134" s="6">
        <v>0</v>
      </c>
      <c r="G134" s="6">
        <v>0</v>
      </c>
      <c r="L134" s="36"/>
    </row>
    <row r="135" spans="1:7" s="26" customFormat="1" ht="14.25">
      <c r="A135" s="34">
        <v>96</v>
      </c>
      <c r="B135" s="228" t="s">
        <v>119</v>
      </c>
      <c r="C135" s="28" t="s">
        <v>120</v>
      </c>
      <c r="D135" s="229">
        <v>0</v>
      </c>
      <c r="E135" s="4">
        <v>0</v>
      </c>
      <c r="F135" s="6">
        <v>0</v>
      </c>
      <c r="G135" s="6">
        <v>0</v>
      </c>
    </row>
    <row r="136" spans="1:7" s="26" customFormat="1" ht="42.75">
      <c r="A136" s="34">
        <v>97</v>
      </c>
      <c r="B136" s="9" t="s">
        <v>64</v>
      </c>
      <c r="C136" s="28" t="s">
        <v>47</v>
      </c>
      <c r="D136" s="6">
        <v>2.9</v>
      </c>
      <c r="E136" s="6">
        <v>2.9</v>
      </c>
      <c r="F136" s="6">
        <v>2.9</v>
      </c>
      <c r="G136" s="84">
        <v>100</v>
      </c>
    </row>
    <row r="137" spans="1:7" s="26" customFormat="1" ht="28.5">
      <c r="A137" s="34">
        <v>98</v>
      </c>
      <c r="B137" s="9" t="s">
        <v>17</v>
      </c>
      <c r="C137" s="28" t="s">
        <v>48</v>
      </c>
      <c r="D137" s="6">
        <v>26.5</v>
      </c>
      <c r="E137" s="6">
        <v>21</v>
      </c>
      <c r="F137" s="6">
        <v>21.4</v>
      </c>
      <c r="G137" s="84">
        <f>F137/E137*100</f>
        <v>101.9047619047619</v>
      </c>
    </row>
    <row r="138" spans="1:7" s="26" customFormat="1" ht="14.25">
      <c r="A138" s="43">
        <f>A137+1</f>
        <v>99</v>
      </c>
      <c r="B138" s="9" t="s">
        <v>9</v>
      </c>
      <c r="C138" s="4" t="s">
        <v>44</v>
      </c>
      <c r="D138" s="20">
        <v>93</v>
      </c>
      <c r="E138" s="20">
        <v>93</v>
      </c>
      <c r="F138" s="20">
        <v>93</v>
      </c>
      <c r="G138" s="84">
        <f>F138/E138*100</f>
        <v>100</v>
      </c>
    </row>
    <row r="139" spans="1:7" s="26" customFormat="1" ht="14.25">
      <c r="A139" s="43">
        <f>A138+1</f>
        <v>100</v>
      </c>
      <c r="B139" s="9" t="s">
        <v>16</v>
      </c>
      <c r="C139" s="4" t="s">
        <v>40</v>
      </c>
      <c r="D139" s="6">
        <v>13200</v>
      </c>
      <c r="E139" s="6">
        <v>13500</v>
      </c>
      <c r="F139" s="20">
        <v>13500</v>
      </c>
      <c r="G139" s="84">
        <v>100</v>
      </c>
    </row>
    <row r="140" spans="1:7" s="26" customFormat="1" ht="75.75" customHeight="1">
      <c r="A140" s="43">
        <v>101</v>
      </c>
      <c r="B140" s="9" t="s">
        <v>77</v>
      </c>
      <c r="C140" s="4" t="s">
        <v>38</v>
      </c>
      <c r="D140" s="17">
        <v>43.1</v>
      </c>
      <c r="E140" s="230">
        <v>43.1</v>
      </c>
      <c r="F140" s="17">
        <v>43.1</v>
      </c>
      <c r="G140" s="82">
        <f>F140/E140*100</f>
        <v>100</v>
      </c>
    </row>
    <row r="141" spans="1:7" s="26" customFormat="1" ht="30.75">
      <c r="A141" s="43"/>
      <c r="B141" s="21" t="s">
        <v>65</v>
      </c>
      <c r="C141" s="14"/>
      <c r="D141" s="17"/>
      <c r="E141" s="6"/>
      <c r="F141" s="6"/>
      <c r="G141" s="6"/>
    </row>
    <row r="142" spans="1:14" s="26" customFormat="1" ht="14.25">
      <c r="A142" s="43">
        <f>A140+1</f>
        <v>102</v>
      </c>
      <c r="B142" s="2" t="s">
        <v>63</v>
      </c>
      <c r="C142" s="3" t="s">
        <v>42</v>
      </c>
      <c r="D142" s="20">
        <v>25.4</v>
      </c>
      <c r="E142" s="6">
        <v>29</v>
      </c>
      <c r="F142" s="6">
        <v>29.1</v>
      </c>
      <c r="G142" s="84">
        <f>F142/E142*100</f>
        <v>100.3448275862069</v>
      </c>
      <c r="N142" s="47"/>
    </row>
    <row r="143" spans="1:7" s="26" customFormat="1" ht="30.75">
      <c r="A143" s="43">
        <v>103</v>
      </c>
      <c r="B143" s="35" t="s">
        <v>116</v>
      </c>
      <c r="C143" s="28" t="s">
        <v>117</v>
      </c>
      <c r="D143" s="46">
        <v>370</v>
      </c>
      <c r="E143" s="46">
        <v>381</v>
      </c>
      <c r="F143" s="79">
        <v>388</v>
      </c>
      <c r="G143" s="84">
        <f>F143/E143*100</f>
        <v>101.83727034120736</v>
      </c>
    </row>
    <row r="144" spans="1:7" s="26" customFormat="1" ht="15.75">
      <c r="A144" s="43">
        <v>104</v>
      </c>
      <c r="B144" s="9" t="s">
        <v>9</v>
      </c>
      <c r="C144" s="3" t="s">
        <v>44</v>
      </c>
      <c r="D144" s="46">
        <v>161</v>
      </c>
      <c r="E144" s="46">
        <v>116</v>
      </c>
      <c r="F144" s="92">
        <v>116</v>
      </c>
      <c r="G144" s="84">
        <f>F144/E144*100</f>
        <v>100</v>
      </c>
    </row>
    <row r="145" spans="1:7" s="26" customFormat="1" ht="15.75">
      <c r="A145" s="43">
        <v>105</v>
      </c>
      <c r="B145" s="9" t="s">
        <v>16</v>
      </c>
      <c r="C145" s="3" t="s">
        <v>40</v>
      </c>
      <c r="D145" s="46">
        <v>13300</v>
      </c>
      <c r="E145" s="46">
        <v>15864</v>
      </c>
      <c r="F145" s="223">
        <v>15864</v>
      </c>
      <c r="G145" s="84">
        <f>F145/E145*100</f>
        <v>100</v>
      </c>
    </row>
    <row r="146" spans="1:7" s="26" customFormat="1" ht="15.75">
      <c r="A146" s="231"/>
      <c r="B146" s="21" t="s">
        <v>34</v>
      </c>
      <c r="C146" s="14"/>
      <c r="D146" s="6"/>
      <c r="E146" s="6"/>
      <c r="F146" s="6"/>
      <c r="G146" s="6"/>
    </row>
    <row r="147" spans="1:12" s="26" customFormat="1" ht="19.5" customHeight="1">
      <c r="A147" s="43">
        <v>106</v>
      </c>
      <c r="B147" s="2" t="s">
        <v>35</v>
      </c>
      <c r="C147" s="3" t="s">
        <v>50</v>
      </c>
      <c r="D147" s="95">
        <v>674</v>
      </c>
      <c r="E147" s="95">
        <v>674</v>
      </c>
      <c r="F147" s="6">
        <v>529</v>
      </c>
      <c r="G147" s="84">
        <f>F147/E147*100</f>
        <v>78.48664688427299</v>
      </c>
      <c r="L147" s="110"/>
    </row>
  </sheetData>
  <sheetProtection/>
  <mergeCells count="4">
    <mergeCell ref="A1:G1"/>
    <mergeCell ref="C82:C83"/>
    <mergeCell ref="C91:C93"/>
    <mergeCell ref="C113:C1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7"/>
  <sheetViews>
    <sheetView zoomScale="70" zoomScaleNormal="70" zoomScalePageLayoutView="0" workbookViewId="0" topLeftCell="A109">
      <selection activeCell="M11" sqref="M11"/>
    </sheetView>
  </sheetViews>
  <sheetFormatPr defaultColWidth="9.140625" defaultRowHeight="15"/>
  <cols>
    <col min="1" max="1" width="5.5742187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1.57421875" style="311" customWidth="1"/>
    <col min="6" max="6" width="12.00390625" style="311" customWidth="1"/>
    <col min="7" max="7" width="9.421875" style="311" customWidth="1"/>
    <col min="8" max="11" width="9.140625" style="234" hidden="1" customWidth="1"/>
    <col min="12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126</v>
      </c>
      <c r="B1" s="443"/>
      <c r="C1" s="443"/>
      <c r="D1" s="443"/>
      <c r="E1" s="443"/>
      <c r="F1" s="443"/>
      <c r="G1" s="443"/>
    </row>
    <row r="2" spans="1:7" s="239" customFormat="1" ht="36">
      <c r="A2" s="235"/>
      <c r="B2" s="236" t="s">
        <v>51</v>
      </c>
      <c r="C2" s="237" t="s">
        <v>36</v>
      </c>
      <c r="D2" s="238" t="s">
        <v>147</v>
      </c>
      <c r="E2" s="238" t="s">
        <v>148</v>
      </c>
      <c r="F2" s="238" t="s">
        <v>149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109" customFormat="1" ht="15.75">
      <c r="A4" s="240">
        <v>1</v>
      </c>
      <c r="B4" s="244" t="s">
        <v>1</v>
      </c>
      <c r="C4" s="222" t="s">
        <v>37</v>
      </c>
      <c r="D4" s="245">
        <v>23.7</v>
      </c>
      <c r="E4" s="225">
        <v>23.2</v>
      </c>
      <c r="F4" s="225">
        <v>23.2</v>
      </c>
      <c r="G4" s="246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15.75">
      <c r="A5" s="240">
        <f>A4+1</f>
        <v>2</v>
      </c>
      <c r="B5" s="244" t="s">
        <v>2</v>
      </c>
      <c r="C5" s="222" t="s">
        <v>37</v>
      </c>
      <c r="D5" s="247">
        <v>17.3</v>
      </c>
      <c r="E5" s="103">
        <v>17.3</v>
      </c>
      <c r="F5" s="103">
        <v>17.3</v>
      </c>
      <c r="G5" s="246">
        <f>F5/E5*100</f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5.75">
      <c r="A6" s="240">
        <f>A5+1</f>
        <v>3</v>
      </c>
      <c r="B6" s="244" t="s">
        <v>3</v>
      </c>
      <c r="C6" s="222" t="s">
        <v>37</v>
      </c>
      <c r="D6" s="248">
        <v>11.1</v>
      </c>
      <c r="E6" s="103">
        <v>11.2</v>
      </c>
      <c r="F6" s="103">
        <v>11.2</v>
      </c>
      <c r="G6" s="246">
        <f>F6/E6*100</f>
        <v>100</v>
      </c>
    </row>
    <row r="7" spans="1:12" s="109" customFormat="1" ht="15.75">
      <c r="A7" s="240">
        <f>A6+1</f>
        <v>4</v>
      </c>
      <c r="B7" s="244" t="s">
        <v>53</v>
      </c>
      <c r="C7" s="222" t="s">
        <v>38</v>
      </c>
      <c r="D7" s="248">
        <v>9.2</v>
      </c>
      <c r="E7" s="103">
        <v>9.2</v>
      </c>
      <c r="F7" s="103">
        <v>9.2</v>
      </c>
      <c r="G7" s="246">
        <f>F7/E7*100</f>
        <v>100</v>
      </c>
      <c r="L7" s="110"/>
    </row>
    <row r="8" spans="1:12" s="109" customFormat="1" ht="15.75">
      <c r="A8" s="240">
        <f>A7+1</f>
        <v>5</v>
      </c>
      <c r="B8" s="249" t="s">
        <v>52</v>
      </c>
      <c r="C8" s="222" t="s">
        <v>38</v>
      </c>
      <c r="D8" s="248">
        <v>0.6</v>
      </c>
      <c r="E8" s="103">
        <v>0.5</v>
      </c>
      <c r="F8" s="103">
        <v>0.7</v>
      </c>
      <c r="G8" s="246">
        <f>F8/E8*100</f>
        <v>140</v>
      </c>
      <c r="L8" s="110"/>
    </row>
    <row r="9" spans="1:12" s="109" customFormat="1" ht="15.75">
      <c r="A9" s="240"/>
      <c r="B9" s="241" t="s">
        <v>67</v>
      </c>
      <c r="C9" s="222"/>
      <c r="D9" s="248"/>
      <c r="E9" s="103"/>
      <c r="F9" s="103"/>
      <c r="G9" s="246"/>
      <c r="L9" s="110"/>
    </row>
    <row r="10" spans="1:7" s="109" customFormat="1" ht="15.75">
      <c r="A10" s="240">
        <f>A8+1</f>
        <v>6</v>
      </c>
      <c r="B10" s="244" t="s">
        <v>4</v>
      </c>
      <c r="C10" s="222" t="s">
        <v>39</v>
      </c>
      <c r="D10" s="248">
        <v>129.6</v>
      </c>
      <c r="E10" s="103">
        <v>76</v>
      </c>
      <c r="F10" s="103">
        <v>90.4</v>
      </c>
      <c r="G10" s="246">
        <f>F10/E10*100</f>
        <v>118.94736842105264</v>
      </c>
    </row>
    <row r="11" spans="1:7" s="250" customFormat="1" ht="15.75">
      <c r="A11" s="240"/>
      <c r="B11" s="244" t="s">
        <v>54</v>
      </c>
      <c r="C11" s="222" t="s">
        <v>39</v>
      </c>
      <c r="D11" s="248">
        <v>93.8</v>
      </c>
      <c r="E11" s="103">
        <v>38</v>
      </c>
      <c r="F11" s="103">
        <v>68.9</v>
      </c>
      <c r="G11" s="246">
        <f>F11/E11*100</f>
        <v>181.31578947368422</v>
      </c>
    </row>
    <row r="12" spans="1:7" s="109" customFormat="1" ht="15.75">
      <c r="A12" s="240">
        <f>A10+1</f>
        <v>7</v>
      </c>
      <c r="B12" s="251" t="s">
        <v>5</v>
      </c>
      <c r="C12" s="222"/>
      <c r="D12" s="248">
        <v>24735</v>
      </c>
      <c r="E12" s="103">
        <v>24326</v>
      </c>
      <c r="F12" s="103">
        <v>24326</v>
      </c>
      <c r="G12" s="246">
        <f>F12/E12*100</f>
        <v>100</v>
      </c>
    </row>
    <row r="13" spans="1:12" s="109" customFormat="1" ht="42.75">
      <c r="A13" s="240">
        <v>8</v>
      </c>
      <c r="B13" s="252" t="s">
        <v>122</v>
      </c>
      <c r="C13" s="222" t="s">
        <v>42</v>
      </c>
      <c r="D13" s="248">
        <v>38.3</v>
      </c>
      <c r="E13" s="103">
        <v>38.3</v>
      </c>
      <c r="F13" s="103">
        <v>38.1</v>
      </c>
      <c r="G13" s="253">
        <f>F13/E13*100</f>
        <v>99.47780678851176</v>
      </c>
      <c r="L13" s="109" t="s">
        <v>135</v>
      </c>
    </row>
    <row r="14" spans="1:7" s="109" customFormat="1" ht="42.75">
      <c r="A14" s="240">
        <v>9</v>
      </c>
      <c r="B14" s="244" t="s">
        <v>74</v>
      </c>
      <c r="C14" s="222" t="s">
        <v>40</v>
      </c>
      <c r="D14" s="248">
        <v>990</v>
      </c>
      <c r="E14" s="103">
        <v>1009</v>
      </c>
      <c r="F14" s="103">
        <v>1129</v>
      </c>
      <c r="G14" s="253">
        <f>F14/E14*100</f>
        <v>111.89296333002974</v>
      </c>
    </row>
    <row r="15" spans="1:7" s="109" customFormat="1" ht="15.75">
      <c r="A15" s="240"/>
      <c r="B15" s="254" t="s">
        <v>68</v>
      </c>
      <c r="C15" s="222"/>
      <c r="D15" s="248"/>
      <c r="E15" s="103"/>
      <c r="F15" s="103"/>
      <c r="G15" s="246"/>
    </row>
    <row r="16" spans="1:15" s="109" customFormat="1" ht="15.75">
      <c r="A16" s="240">
        <f>A14+1</f>
        <v>10</v>
      </c>
      <c r="B16" s="244" t="s">
        <v>11</v>
      </c>
      <c r="C16" s="222" t="s">
        <v>42</v>
      </c>
      <c r="D16" s="248">
        <v>2594.4</v>
      </c>
      <c r="E16" s="103">
        <f>E21+E26+E31+E36</f>
        <v>2703.9</v>
      </c>
      <c r="F16" s="103">
        <f>F21+F26+F31+F36</f>
        <v>2598.3</v>
      </c>
      <c r="G16" s="246">
        <f aca="true" t="shared" si="0" ref="G16:G23">F16/E16*100</f>
        <v>96.09453012315544</v>
      </c>
      <c r="L16" s="110"/>
      <c r="N16" s="255"/>
      <c r="O16" s="256"/>
    </row>
    <row r="17" spans="1:12" s="109" customFormat="1" ht="15.75">
      <c r="A17" s="257">
        <f>A16+1</f>
        <v>11</v>
      </c>
      <c r="B17" s="244" t="s">
        <v>60</v>
      </c>
      <c r="C17" s="222" t="s">
        <v>39</v>
      </c>
      <c r="D17" s="248">
        <v>35.9</v>
      </c>
      <c r="E17" s="103">
        <f>E22+E27+E32+E37</f>
        <v>21.2</v>
      </c>
      <c r="F17" s="103">
        <f>F22+F27+F32+F37</f>
        <v>27.799999999999997</v>
      </c>
      <c r="G17" s="246">
        <f t="shared" si="0"/>
        <v>131.1320754716981</v>
      </c>
      <c r="L17" s="110"/>
    </row>
    <row r="18" spans="1:12" s="109" customFormat="1" ht="28.5">
      <c r="A18" s="257">
        <f>A17+1</f>
        <v>12</v>
      </c>
      <c r="B18" s="244" t="s">
        <v>8</v>
      </c>
      <c r="C18" s="222" t="s">
        <v>43</v>
      </c>
      <c r="D18" s="248">
        <v>2440</v>
      </c>
      <c r="E18" s="258">
        <v>1851</v>
      </c>
      <c r="F18" s="258">
        <v>1912</v>
      </c>
      <c r="G18" s="253">
        <f t="shared" si="0"/>
        <v>103.29551593733117</v>
      </c>
      <c r="L18" s="110"/>
    </row>
    <row r="19" spans="1:7" s="109" customFormat="1" ht="15.75">
      <c r="A19" s="257">
        <v>13</v>
      </c>
      <c r="B19" s="252" t="s">
        <v>75</v>
      </c>
      <c r="C19" s="222" t="s">
        <v>40</v>
      </c>
      <c r="D19" s="248">
        <v>22000</v>
      </c>
      <c r="E19" s="259">
        <v>22000</v>
      </c>
      <c r="F19" s="259">
        <v>22000</v>
      </c>
      <c r="G19" s="246">
        <f t="shared" si="0"/>
        <v>100</v>
      </c>
    </row>
    <row r="20" spans="1:7" s="109" customFormat="1" ht="15.75">
      <c r="A20" s="257"/>
      <c r="B20" s="260" t="s">
        <v>10</v>
      </c>
      <c r="C20" s="222"/>
      <c r="D20" s="261"/>
      <c r="E20" s="103"/>
      <c r="F20" s="103"/>
      <c r="G20" s="246"/>
    </row>
    <row r="21" spans="1:14" s="109" customFormat="1" ht="15.75">
      <c r="A21" s="257">
        <f>A19+1</f>
        <v>14</v>
      </c>
      <c r="B21" s="244" t="s">
        <v>11</v>
      </c>
      <c r="C21" s="222" t="s">
        <v>42</v>
      </c>
      <c r="D21" s="248">
        <v>2401</v>
      </c>
      <c r="E21" s="103">
        <v>2450</v>
      </c>
      <c r="F21" s="103">
        <v>2319.9</v>
      </c>
      <c r="G21" s="246">
        <f t="shared" si="0"/>
        <v>94.68979591836735</v>
      </c>
      <c r="L21" s="110"/>
      <c r="N21" s="255"/>
    </row>
    <row r="22" spans="1:12" s="109" customFormat="1" ht="15.75">
      <c r="A22" s="257">
        <f>A21+1</f>
        <v>15</v>
      </c>
      <c r="B22" s="244" t="s">
        <v>60</v>
      </c>
      <c r="C22" s="222" t="s">
        <v>42</v>
      </c>
      <c r="D22" s="248">
        <v>31.4</v>
      </c>
      <c r="E22" s="103">
        <v>21</v>
      </c>
      <c r="F22" s="103">
        <v>21.9</v>
      </c>
      <c r="G22" s="246">
        <f t="shared" si="0"/>
        <v>104.28571428571428</v>
      </c>
      <c r="L22" s="110"/>
    </row>
    <row r="23" spans="1:12" s="109" customFormat="1" ht="28.5">
      <c r="A23" s="257">
        <f>A22+1</f>
        <v>16</v>
      </c>
      <c r="B23" s="244" t="s">
        <v>8</v>
      </c>
      <c r="C23" s="222" t="s">
        <v>43</v>
      </c>
      <c r="D23" s="248">
        <v>6630</v>
      </c>
      <c r="E23" s="103">
        <v>6694</v>
      </c>
      <c r="F23" s="103">
        <v>6591</v>
      </c>
      <c r="G23" s="246">
        <f t="shared" si="0"/>
        <v>98.46130863459814</v>
      </c>
      <c r="H23" s="262"/>
      <c r="L23" s="110"/>
    </row>
    <row r="24" spans="1:12" s="109" customFormat="1" ht="15.75">
      <c r="A24" s="257">
        <v>17</v>
      </c>
      <c r="B24" s="252" t="s">
        <v>75</v>
      </c>
      <c r="C24" s="222" t="s">
        <v>40</v>
      </c>
      <c r="D24" s="248">
        <v>25700</v>
      </c>
      <c r="E24" s="103">
        <v>25850</v>
      </c>
      <c r="F24" s="103">
        <v>26960</v>
      </c>
      <c r="G24" s="253">
        <f>F24/E24*100</f>
        <v>104.29400386847196</v>
      </c>
      <c r="L24" s="110"/>
    </row>
    <row r="25" spans="1:7" s="109" customFormat="1" ht="15.75">
      <c r="A25" s="257"/>
      <c r="B25" s="263" t="s">
        <v>87</v>
      </c>
      <c r="C25" s="264"/>
      <c r="D25" s="248"/>
      <c r="E25" s="103"/>
      <c r="F25" s="103"/>
      <c r="G25" s="265"/>
    </row>
    <row r="26" spans="1:7" s="109" customFormat="1" ht="15.75">
      <c r="A26" s="257">
        <f>A24+1</f>
        <v>18</v>
      </c>
      <c r="B26" s="266" t="s">
        <v>11</v>
      </c>
      <c r="C26" s="222" t="s">
        <v>42</v>
      </c>
      <c r="D26" s="248">
        <v>1.8</v>
      </c>
      <c r="E26" s="103">
        <v>1.9</v>
      </c>
      <c r="F26" s="103">
        <v>2</v>
      </c>
      <c r="G26" s="253">
        <f>F26/E26*100</f>
        <v>105.26315789473684</v>
      </c>
    </row>
    <row r="27" spans="1:7" s="109" customFormat="1" ht="15.75">
      <c r="A27" s="257">
        <f>A26+1</f>
        <v>19</v>
      </c>
      <c r="B27" s="266" t="s">
        <v>60</v>
      </c>
      <c r="C27" s="222" t="s">
        <v>42</v>
      </c>
      <c r="D27" s="248">
        <v>0</v>
      </c>
      <c r="E27" s="103">
        <v>0</v>
      </c>
      <c r="F27" s="103">
        <v>0</v>
      </c>
      <c r="G27" s="253">
        <v>0</v>
      </c>
    </row>
    <row r="28" spans="1:7" s="109" customFormat="1" ht="28.5">
      <c r="A28" s="257">
        <f>A27+1</f>
        <v>20</v>
      </c>
      <c r="B28" s="266" t="s">
        <v>8</v>
      </c>
      <c r="C28" s="222" t="s">
        <v>43</v>
      </c>
      <c r="D28" s="267">
        <v>154.5</v>
      </c>
      <c r="E28" s="268">
        <v>158</v>
      </c>
      <c r="F28" s="269">
        <v>167</v>
      </c>
      <c r="G28" s="253">
        <f>F28/E28*100</f>
        <v>105.69620253164558</v>
      </c>
    </row>
    <row r="29" spans="1:7" s="109" customFormat="1" ht="15.75">
      <c r="A29" s="257">
        <f>A28+1</f>
        <v>21</v>
      </c>
      <c r="B29" s="270" t="s">
        <v>75</v>
      </c>
      <c r="C29" s="222" t="s">
        <v>40</v>
      </c>
      <c r="D29" s="271">
        <v>15500</v>
      </c>
      <c r="E29" s="225">
        <v>16020</v>
      </c>
      <c r="F29" s="272">
        <v>16325</v>
      </c>
      <c r="G29" s="253">
        <f>F29/E29*100</f>
        <v>101.90387016229714</v>
      </c>
    </row>
    <row r="30" spans="1:7" s="109" customFormat="1" ht="28.5">
      <c r="A30" s="257"/>
      <c r="B30" s="273" t="s">
        <v>61</v>
      </c>
      <c r="C30" s="264"/>
      <c r="D30" s="267"/>
      <c r="E30" s="103"/>
      <c r="F30" s="103"/>
      <c r="G30" s="253"/>
    </row>
    <row r="31" spans="1:12" s="109" customFormat="1" ht="15.75">
      <c r="A31" s="257">
        <v>22</v>
      </c>
      <c r="B31" s="244" t="s">
        <v>11</v>
      </c>
      <c r="C31" s="222" t="s">
        <v>42</v>
      </c>
      <c r="D31" s="248">
        <v>115.5</v>
      </c>
      <c r="E31" s="103">
        <v>176</v>
      </c>
      <c r="F31" s="103">
        <v>200.4</v>
      </c>
      <c r="G31" s="253">
        <f aca="true" t="shared" si="1" ref="G31:G39">F31/E31*100</f>
        <v>113.86363636363637</v>
      </c>
      <c r="L31" s="114"/>
    </row>
    <row r="32" spans="1:12" s="109" customFormat="1" ht="15.75">
      <c r="A32" s="257">
        <f>A31+1</f>
        <v>23</v>
      </c>
      <c r="B32" s="244" t="s">
        <v>60</v>
      </c>
      <c r="C32" s="222" t="s">
        <v>42</v>
      </c>
      <c r="D32" s="248">
        <v>1.8</v>
      </c>
      <c r="E32" s="103">
        <v>0</v>
      </c>
      <c r="F32" s="103">
        <v>0</v>
      </c>
      <c r="G32" s="253">
        <v>0</v>
      </c>
      <c r="L32" s="110"/>
    </row>
    <row r="33" spans="1:12" s="109" customFormat="1" ht="28.5">
      <c r="A33" s="257">
        <f>A32+1</f>
        <v>24</v>
      </c>
      <c r="B33" s="244" t="s">
        <v>8</v>
      </c>
      <c r="C33" s="222" t="s">
        <v>43</v>
      </c>
      <c r="D33" s="274">
        <v>220</v>
      </c>
      <c r="E33" s="258">
        <v>211</v>
      </c>
      <c r="F33" s="212">
        <v>235</v>
      </c>
      <c r="G33" s="253">
        <f t="shared" si="1"/>
        <v>111.37440758293839</v>
      </c>
      <c r="L33" s="110"/>
    </row>
    <row r="34" spans="1:7" s="109" customFormat="1" ht="15.75">
      <c r="A34" s="257">
        <v>25</v>
      </c>
      <c r="B34" s="252" t="s">
        <v>75</v>
      </c>
      <c r="C34" s="222" t="s">
        <v>40</v>
      </c>
      <c r="D34" s="275">
        <v>16900</v>
      </c>
      <c r="E34" s="223">
        <v>18000</v>
      </c>
      <c r="F34" s="223">
        <v>18000</v>
      </c>
      <c r="G34" s="253">
        <f t="shared" si="1"/>
        <v>100</v>
      </c>
    </row>
    <row r="35" spans="1:7" s="109" customFormat="1" ht="28.5">
      <c r="A35" s="257"/>
      <c r="B35" s="260" t="s">
        <v>78</v>
      </c>
      <c r="C35" s="264"/>
      <c r="D35" s="274"/>
      <c r="E35" s="103"/>
      <c r="F35" s="103"/>
      <c r="G35" s="253"/>
    </row>
    <row r="36" spans="1:7" s="109" customFormat="1" ht="15.75">
      <c r="A36" s="257">
        <f>A34+1</f>
        <v>26</v>
      </c>
      <c r="B36" s="244" t="s">
        <v>11</v>
      </c>
      <c r="C36" s="222" t="s">
        <v>42</v>
      </c>
      <c r="D36" s="248">
        <v>76.1</v>
      </c>
      <c r="E36" s="103">
        <v>76</v>
      </c>
      <c r="F36" s="103">
        <v>76</v>
      </c>
      <c r="G36" s="253">
        <f t="shared" si="1"/>
        <v>100</v>
      </c>
    </row>
    <row r="37" spans="1:7" s="109" customFormat="1" ht="15.75">
      <c r="A37" s="257">
        <f>A36+1</f>
        <v>27</v>
      </c>
      <c r="B37" s="244" t="s">
        <v>60</v>
      </c>
      <c r="C37" s="222" t="s">
        <v>42</v>
      </c>
      <c r="D37" s="248">
        <v>2.7</v>
      </c>
      <c r="E37" s="103">
        <v>0.2</v>
      </c>
      <c r="F37" s="103">
        <v>5.9</v>
      </c>
      <c r="G37" s="253">
        <f t="shared" si="1"/>
        <v>2950</v>
      </c>
    </row>
    <row r="38" spans="1:7" s="109" customFormat="1" ht="28.5">
      <c r="A38" s="257">
        <f>A37+1</f>
        <v>28</v>
      </c>
      <c r="B38" s="244" t="s">
        <v>8</v>
      </c>
      <c r="C38" s="222" t="s">
        <v>43</v>
      </c>
      <c r="D38" s="261">
        <v>488</v>
      </c>
      <c r="E38" s="258">
        <v>463</v>
      </c>
      <c r="F38" s="258">
        <v>463</v>
      </c>
      <c r="G38" s="253">
        <f t="shared" si="1"/>
        <v>100</v>
      </c>
    </row>
    <row r="39" spans="1:7" s="109" customFormat="1" ht="15.75">
      <c r="A39" s="257">
        <v>29</v>
      </c>
      <c r="B39" s="252" t="s">
        <v>75</v>
      </c>
      <c r="C39" s="222" t="s">
        <v>40</v>
      </c>
      <c r="D39" s="275">
        <v>19700</v>
      </c>
      <c r="E39" s="223">
        <v>19900</v>
      </c>
      <c r="F39" s="223">
        <v>19527</v>
      </c>
      <c r="G39" s="253">
        <f t="shared" si="1"/>
        <v>98.12562814070351</v>
      </c>
    </row>
    <row r="40" spans="1:7" s="109" customFormat="1" ht="15.75">
      <c r="A40" s="257"/>
      <c r="B40" s="276" t="s">
        <v>12</v>
      </c>
      <c r="C40" s="264"/>
      <c r="D40" s="261"/>
      <c r="E40" s="103"/>
      <c r="F40" s="103"/>
      <c r="G40" s="103"/>
    </row>
    <row r="41" spans="1:7" s="109" customFormat="1" ht="15.75">
      <c r="A41" s="257">
        <f>A39+1</f>
        <v>30</v>
      </c>
      <c r="B41" s="252" t="s">
        <v>136</v>
      </c>
      <c r="C41" s="222" t="s">
        <v>42</v>
      </c>
      <c r="D41" s="248">
        <v>505.6</v>
      </c>
      <c r="E41" s="103">
        <v>526</v>
      </c>
      <c r="F41" s="103">
        <v>533.3</v>
      </c>
      <c r="G41" s="253">
        <f>F41/E41*100</f>
        <v>101.38783269961978</v>
      </c>
    </row>
    <row r="42" spans="1:7" s="109" customFormat="1" ht="15.75">
      <c r="A42" s="257">
        <f>A41+1</f>
        <v>31</v>
      </c>
      <c r="B42" s="244" t="s">
        <v>60</v>
      </c>
      <c r="C42" s="222" t="s">
        <v>42</v>
      </c>
      <c r="D42" s="248">
        <v>19.5</v>
      </c>
      <c r="E42" s="103">
        <v>22</v>
      </c>
      <c r="F42" s="103">
        <v>31.6</v>
      </c>
      <c r="G42" s="253">
        <f>F42/E42*100</f>
        <v>143.63636363636365</v>
      </c>
    </row>
    <row r="43" spans="1:7" s="109" customFormat="1" ht="28.5">
      <c r="A43" s="257">
        <f>A42+1</f>
        <v>32</v>
      </c>
      <c r="B43" s="252" t="s">
        <v>8</v>
      </c>
      <c r="C43" s="222" t="s">
        <v>43</v>
      </c>
      <c r="D43" s="277">
        <v>0.133</v>
      </c>
      <c r="E43" s="258">
        <v>150</v>
      </c>
      <c r="F43" s="278">
        <v>151</v>
      </c>
      <c r="G43" s="253">
        <f>F43/E43*100</f>
        <v>100.66666666666666</v>
      </c>
    </row>
    <row r="44" spans="1:7" s="109" customFormat="1" ht="15.75">
      <c r="A44" s="257">
        <v>33</v>
      </c>
      <c r="B44" s="252" t="s">
        <v>9</v>
      </c>
      <c r="C44" s="222" t="s">
        <v>44</v>
      </c>
      <c r="D44" s="248"/>
      <c r="E44" s="103">
        <v>3530</v>
      </c>
      <c r="F44" s="278">
        <v>3530</v>
      </c>
      <c r="G44" s="253">
        <f>F44/E44*100</f>
        <v>100</v>
      </c>
    </row>
    <row r="45" spans="1:7" s="109" customFormat="1" ht="15.75">
      <c r="A45" s="257">
        <v>34</v>
      </c>
      <c r="B45" s="252" t="s">
        <v>13</v>
      </c>
      <c r="C45" s="222" t="s">
        <v>40</v>
      </c>
      <c r="D45" s="277">
        <v>10000</v>
      </c>
      <c r="E45" s="103">
        <v>11000</v>
      </c>
      <c r="F45" s="103">
        <v>11500</v>
      </c>
      <c r="G45" s="253">
        <f>F45/E45*100</f>
        <v>104.54545454545455</v>
      </c>
    </row>
    <row r="46" spans="1:7" s="109" customFormat="1" ht="15.75">
      <c r="A46" s="279"/>
      <c r="B46" s="280" t="s">
        <v>18</v>
      </c>
      <c r="C46" s="264"/>
      <c r="D46" s="248"/>
      <c r="E46" s="103"/>
      <c r="F46" s="103"/>
      <c r="G46" s="253"/>
    </row>
    <row r="47" spans="1:7" s="109" customFormat="1" ht="15.75">
      <c r="A47" s="279">
        <f>A45+1</f>
        <v>35</v>
      </c>
      <c r="B47" s="244" t="s">
        <v>19</v>
      </c>
      <c r="C47" s="222" t="s">
        <v>44</v>
      </c>
      <c r="D47" s="248">
        <v>60</v>
      </c>
      <c r="E47" s="103">
        <v>100</v>
      </c>
      <c r="F47" s="103">
        <v>150</v>
      </c>
      <c r="G47" s="253">
        <f>F47/E47*100</f>
        <v>150</v>
      </c>
    </row>
    <row r="48" spans="1:12" s="109" customFormat="1" ht="15.75">
      <c r="A48" s="279">
        <f>A47+1</f>
        <v>36</v>
      </c>
      <c r="B48" s="244" t="s">
        <v>20</v>
      </c>
      <c r="C48" s="222" t="s">
        <v>39</v>
      </c>
      <c r="D48" s="248">
        <v>0.3</v>
      </c>
      <c r="E48" s="103">
        <v>0.2</v>
      </c>
      <c r="F48" s="212">
        <v>0.2</v>
      </c>
      <c r="G48" s="253">
        <f>F48/E48*100</f>
        <v>100</v>
      </c>
      <c r="L48" s="110"/>
    </row>
    <row r="49" spans="1:12" s="109" customFormat="1" ht="15.75">
      <c r="A49" s="279">
        <v>37</v>
      </c>
      <c r="B49" s="244" t="s">
        <v>9</v>
      </c>
      <c r="C49" s="222" t="s">
        <v>44</v>
      </c>
      <c r="D49" s="274">
        <v>37</v>
      </c>
      <c r="E49" s="103">
        <v>38</v>
      </c>
      <c r="F49" s="212">
        <v>38</v>
      </c>
      <c r="G49" s="253">
        <f>F49/E49*100</f>
        <v>100</v>
      </c>
      <c r="L49" s="110"/>
    </row>
    <row r="50" spans="1:12" s="109" customFormat="1" ht="15.75">
      <c r="A50" s="279">
        <v>38</v>
      </c>
      <c r="B50" s="244" t="s">
        <v>60</v>
      </c>
      <c r="C50" s="222" t="s">
        <v>39</v>
      </c>
      <c r="D50" s="274">
        <v>0.2</v>
      </c>
      <c r="E50" s="103">
        <v>0.3</v>
      </c>
      <c r="F50" s="212">
        <v>0.3</v>
      </c>
      <c r="G50" s="253">
        <f>F50/E50*100</f>
        <v>100</v>
      </c>
      <c r="L50" s="110"/>
    </row>
    <row r="51" spans="1:12" s="109" customFormat="1" ht="15.75">
      <c r="A51" s="279">
        <v>39</v>
      </c>
      <c r="B51" s="252" t="s">
        <v>75</v>
      </c>
      <c r="C51" s="222" t="s">
        <v>40</v>
      </c>
      <c r="D51" s="248">
        <v>11500</v>
      </c>
      <c r="E51" s="103">
        <v>11500</v>
      </c>
      <c r="F51" s="103">
        <v>11500</v>
      </c>
      <c r="G51" s="253">
        <f>F51/E51*100</f>
        <v>100</v>
      </c>
      <c r="L51" s="110"/>
    </row>
    <row r="52" spans="1:12" s="109" customFormat="1" ht="30.75">
      <c r="A52" s="240"/>
      <c r="B52" s="276" t="s">
        <v>21</v>
      </c>
      <c r="C52" s="222"/>
      <c r="D52" s="281"/>
      <c r="E52" s="216"/>
      <c r="F52" s="216"/>
      <c r="G52" s="253"/>
      <c r="L52" s="110"/>
    </row>
    <row r="53" spans="1:12" s="109" customFormat="1" ht="15.75">
      <c r="A53" s="240">
        <f>A51+1</f>
        <v>40</v>
      </c>
      <c r="B53" s="244" t="s">
        <v>22</v>
      </c>
      <c r="C53" s="222" t="s">
        <v>42</v>
      </c>
      <c r="D53" s="248">
        <v>791.8</v>
      </c>
      <c r="E53" s="103">
        <v>800</v>
      </c>
      <c r="F53" s="103">
        <v>864.2</v>
      </c>
      <c r="G53" s="253">
        <f>F53/E53*100</f>
        <v>108.02500000000002</v>
      </c>
      <c r="L53" s="110"/>
    </row>
    <row r="54" spans="1:12" s="109" customFormat="1" ht="15.75">
      <c r="A54" s="279">
        <f>A53+1</f>
        <v>41</v>
      </c>
      <c r="B54" s="244" t="s">
        <v>23</v>
      </c>
      <c r="C54" s="222" t="s">
        <v>42</v>
      </c>
      <c r="D54" s="248">
        <v>167.2</v>
      </c>
      <c r="E54" s="103">
        <v>181</v>
      </c>
      <c r="F54" s="103">
        <v>226.5</v>
      </c>
      <c r="G54" s="253">
        <f>F54/E54*100</f>
        <v>125.13812154696133</v>
      </c>
      <c r="L54" s="110"/>
    </row>
    <row r="55" spans="1:7" s="109" customFormat="1" ht="15.75">
      <c r="A55" s="279">
        <f>A54+1</f>
        <v>42</v>
      </c>
      <c r="B55" s="244" t="s">
        <v>24</v>
      </c>
      <c r="C55" s="222" t="s">
        <v>42</v>
      </c>
      <c r="D55" s="248">
        <v>24.9</v>
      </c>
      <c r="E55" s="103">
        <v>27</v>
      </c>
      <c r="F55" s="103">
        <v>27.4</v>
      </c>
      <c r="G55" s="253">
        <f>F55/E55*100</f>
        <v>101.48148148148148</v>
      </c>
    </row>
    <row r="56" spans="1:12" s="109" customFormat="1" ht="15.75">
      <c r="A56" s="279">
        <f>A55+1</f>
        <v>43</v>
      </c>
      <c r="B56" s="244" t="s">
        <v>9</v>
      </c>
      <c r="C56" s="222" t="s">
        <v>44</v>
      </c>
      <c r="D56" s="248">
        <v>1165</v>
      </c>
      <c r="E56" s="218">
        <v>1170</v>
      </c>
      <c r="F56" s="103">
        <v>1170</v>
      </c>
      <c r="G56" s="253">
        <f>F56/E56*100</f>
        <v>100</v>
      </c>
      <c r="L56" s="282"/>
    </row>
    <row r="57" spans="1:7" s="109" customFormat="1" ht="15.75">
      <c r="A57" s="279">
        <f>A56+1</f>
        <v>44</v>
      </c>
      <c r="B57" s="244" t="s">
        <v>16</v>
      </c>
      <c r="C57" s="222" t="s">
        <v>40</v>
      </c>
      <c r="D57" s="248">
        <v>11000</v>
      </c>
      <c r="E57" s="218">
        <v>12000</v>
      </c>
      <c r="F57" s="103">
        <v>12000</v>
      </c>
      <c r="G57" s="253">
        <f>F57/E57*100</f>
        <v>100</v>
      </c>
    </row>
    <row r="58" spans="1:7" s="109" customFormat="1" ht="15.75">
      <c r="A58" s="279"/>
      <c r="B58" s="283" t="s">
        <v>25</v>
      </c>
      <c r="C58" s="264"/>
      <c r="D58" s="248"/>
      <c r="E58" s="103"/>
      <c r="F58" s="103"/>
      <c r="G58" s="103"/>
    </row>
    <row r="59" spans="1:12" s="109" customFormat="1" ht="57">
      <c r="A59" s="279">
        <f>A57+1</f>
        <v>45</v>
      </c>
      <c r="B59" s="252" t="s">
        <v>86</v>
      </c>
      <c r="C59" s="222" t="s">
        <v>42</v>
      </c>
      <c r="D59" s="248">
        <v>1911.4</v>
      </c>
      <c r="E59" s="103">
        <v>950</v>
      </c>
      <c r="F59" s="103">
        <v>1023.5</v>
      </c>
      <c r="G59" s="253">
        <f>F59/E59*100</f>
        <v>107.73684210526315</v>
      </c>
      <c r="L59" s="113"/>
    </row>
    <row r="60" spans="1:7" s="109" customFormat="1" ht="15.75">
      <c r="A60" s="279">
        <f>A59+1</f>
        <v>46</v>
      </c>
      <c r="B60" s="252" t="s">
        <v>26</v>
      </c>
      <c r="C60" s="222" t="s">
        <v>50</v>
      </c>
      <c r="D60" s="284">
        <v>99</v>
      </c>
      <c r="E60" s="218">
        <v>64</v>
      </c>
      <c r="F60" s="218">
        <v>64</v>
      </c>
      <c r="G60" s="253">
        <f>F60/E60*100</f>
        <v>100</v>
      </c>
    </row>
    <row r="61" spans="1:7" s="109" customFormat="1" ht="85.5">
      <c r="A61" s="279">
        <v>47</v>
      </c>
      <c r="B61" s="252" t="s">
        <v>89</v>
      </c>
      <c r="C61" s="222" t="s">
        <v>38</v>
      </c>
      <c r="D61" s="248">
        <v>19.9</v>
      </c>
      <c r="E61" s="103">
        <v>15.1</v>
      </c>
      <c r="F61" s="103">
        <v>15.1</v>
      </c>
      <c r="G61" s="253">
        <f>F61/E61*100</f>
        <v>100</v>
      </c>
    </row>
    <row r="62" spans="1:7" s="109" customFormat="1" ht="28.5">
      <c r="A62" s="279">
        <v>48</v>
      </c>
      <c r="B62" s="252" t="s">
        <v>58</v>
      </c>
      <c r="C62" s="222" t="s">
        <v>44</v>
      </c>
      <c r="D62" s="284">
        <v>665</v>
      </c>
      <c r="E62" s="218">
        <v>452</v>
      </c>
      <c r="F62" s="218">
        <v>452</v>
      </c>
      <c r="G62" s="253">
        <f>F62/E62*100</f>
        <v>100</v>
      </c>
    </row>
    <row r="63" spans="1:7" s="109" customFormat="1" ht="15.75">
      <c r="A63" s="279">
        <v>49</v>
      </c>
      <c r="B63" s="252" t="s">
        <v>16</v>
      </c>
      <c r="C63" s="222" t="s">
        <v>40</v>
      </c>
      <c r="D63" s="248">
        <v>12300</v>
      </c>
      <c r="E63" s="103">
        <v>12350</v>
      </c>
      <c r="F63" s="103">
        <v>12350</v>
      </c>
      <c r="G63" s="253">
        <f>F63/E63*100</f>
        <v>100</v>
      </c>
    </row>
    <row r="64" spans="1:7" s="109" customFormat="1" ht="30.75">
      <c r="A64" s="279"/>
      <c r="B64" s="283" t="s">
        <v>33</v>
      </c>
      <c r="C64" s="264"/>
      <c r="D64" s="248"/>
      <c r="E64" s="103"/>
      <c r="F64" s="103"/>
      <c r="G64" s="103"/>
    </row>
    <row r="65" spans="1:15" s="109" customFormat="1" ht="42.75">
      <c r="A65" s="279">
        <f>A63+1</f>
        <v>50</v>
      </c>
      <c r="B65" s="244" t="s">
        <v>79</v>
      </c>
      <c r="C65" s="222" t="s">
        <v>49</v>
      </c>
      <c r="D65" s="248">
        <v>2649.4</v>
      </c>
      <c r="E65" s="103">
        <v>1450</v>
      </c>
      <c r="F65" s="103">
        <v>4521.9</v>
      </c>
      <c r="G65" s="253">
        <f>F65/E65*100</f>
        <v>311.85517241379307</v>
      </c>
      <c r="L65" s="217"/>
      <c r="M65" s="217"/>
      <c r="N65" s="217"/>
      <c r="O65" s="285"/>
    </row>
    <row r="66" spans="1:15" s="109" customFormat="1" ht="15.75">
      <c r="A66" s="279">
        <v>51</v>
      </c>
      <c r="B66" s="244" t="s">
        <v>90</v>
      </c>
      <c r="C66" s="222" t="s">
        <v>50</v>
      </c>
      <c r="D66" s="281">
        <v>987</v>
      </c>
      <c r="E66" s="286">
        <v>150</v>
      </c>
      <c r="F66" s="216">
        <v>198</v>
      </c>
      <c r="G66" s="253">
        <f>F66/E66*100</f>
        <v>132</v>
      </c>
      <c r="L66" s="217"/>
      <c r="M66" s="217"/>
      <c r="N66" s="217"/>
      <c r="O66" s="285"/>
    </row>
    <row r="67" spans="1:15" s="109" customFormat="1" ht="57">
      <c r="A67" s="279">
        <v>52</v>
      </c>
      <c r="B67" s="244" t="s">
        <v>94</v>
      </c>
      <c r="C67" s="222" t="s">
        <v>38</v>
      </c>
      <c r="D67" s="281">
        <v>31</v>
      </c>
      <c r="E67" s="216">
        <v>32</v>
      </c>
      <c r="F67" s="216">
        <v>31.3</v>
      </c>
      <c r="G67" s="253">
        <f>F67/E67*100</f>
        <v>97.8125</v>
      </c>
      <c r="L67" s="217"/>
      <c r="M67" s="217"/>
      <c r="N67" s="217"/>
      <c r="O67" s="285"/>
    </row>
    <row r="68" spans="1:15" s="109" customFormat="1" ht="57">
      <c r="A68" s="279">
        <v>53</v>
      </c>
      <c r="B68" s="244" t="s">
        <v>93</v>
      </c>
      <c r="C68" s="222" t="s">
        <v>38</v>
      </c>
      <c r="D68" s="281">
        <v>84.2</v>
      </c>
      <c r="E68" s="216">
        <v>86</v>
      </c>
      <c r="F68" s="216">
        <v>85.1</v>
      </c>
      <c r="G68" s="253">
        <f>F68/E68*100</f>
        <v>98.953488372093</v>
      </c>
      <c r="L68" s="217"/>
      <c r="M68" s="217"/>
      <c r="N68" s="217"/>
      <c r="O68" s="285"/>
    </row>
    <row r="69" spans="1:15" s="109" customFormat="1" ht="76.5">
      <c r="A69" s="279">
        <v>54</v>
      </c>
      <c r="B69" s="244" t="s">
        <v>91</v>
      </c>
      <c r="C69" s="287" t="s">
        <v>92</v>
      </c>
      <c r="D69" s="281">
        <v>38.2</v>
      </c>
      <c r="E69" s="103">
        <v>39.4</v>
      </c>
      <c r="F69" s="103">
        <v>20</v>
      </c>
      <c r="G69" s="253">
        <f>F69/E69*100</f>
        <v>50.76142131979695</v>
      </c>
      <c r="L69" s="217"/>
      <c r="M69" s="217"/>
      <c r="N69" s="217"/>
      <c r="O69" s="285"/>
    </row>
    <row r="70" spans="1:7" s="109" customFormat="1" ht="15.75">
      <c r="A70" s="240"/>
      <c r="B70" s="241" t="s">
        <v>69</v>
      </c>
      <c r="C70" s="222"/>
      <c r="D70" s="281"/>
      <c r="E70" s="216"/>
      <c r="F70" s="216"/>
      <c r="G70" s="216"/>
    </row>
    <row r="71" spans="1:7" s="109" customFormat="1" ht="62.25">
      <c r="A71" s="240">
        <f>A69+1</f>
        <v>55</v>
      </c>
      <c r="B71" s="220" t="s">
        <v>150</v>
      </c>
      <c r="C71" s="222" t="s">
        <v>44</v>
      </c>
      <c r="D71" s="248">
        <v>0</v>
      </c>
      <c r="E71" s="103">
        <v>4</v>
      </c>
      <c r="F71" s="103">
        <v>5</v>
      </c>
      <c r="G71" s="253">
        <f>F71/E71*100</f>
        <v>125</v>
      </c>
    </row>
    <row r="72" spans="1:7" s="109" customFormat="1" ht="109.5">
      <c r="A72" s="240">
        <v>56</v>
      </c>
      <c r="B72" s="220" t="s">
        <v>97</v>
      </c>
      <c r="C72" s="288" t="s">
        <v>38</v>
      </c>
      <c r="D72" s="248">
        <v>14</v>
      </c>
      <c r="E72" s="103">
        <v>15</v>
      </c>
      <c r="F72" s="103">
        <v>16</v>
      </c>
      <c r="G72" s="253">
        <f aca="true" t="shared" si="2" ref="G72:G77">F72/E72*100</f>
        <v>106.66666666666667</v>
      </c>
    </row>
    <row r="73" spans="1:7" s="109" customFormat="1" ht="62.25">
      <c r="A73" s="240">
        <v>57</v>
      </c>
      <c r="B73" s="220" t="s">
        <v>96</v>
      </c>
      <c r="C73" s="288" t="s">
        <v>38</v>
      </c>
      <c r="D73" s="248">
        <v>15</v>
      </c>
      <c r="E73" s="103">
        <v>15</v>
      </c>
      <c r="F73" s="103">
        <v>15</v>
      </c>
      <c r="G73" s="253">
        <f t="shared" si="2"/>
        <v>100</v>
      </c>
    </row>
    <row r="74" spans="1:7" s="109" customFormat="1" ht="93.75">
      <c r="A74" s="240">
        <v>58</v>
      </c>
      <c r="B74" s="220" t="s">
        <v>70</v>
      </c>
      <c r="C74" s="288" t="s">
        <v>98</v>
      </c>
      <c r="D74" s="248">
        <v>45</v>
      </c>
      <c r="E74" s="103">
        <v>100</v>
      </c>
      <c r="F74" s="103">
        <v>100</v>
      </c>
      <c r="G74" s="253">
        <f t="shared" si="2"/>
        <v>100</v>
      </c>
    </row>
    <row r="75" spans="1:7" s="109" customFormat="1" ht="78">
      <c r="A75" s="240">
        <f>A73+1</f>
        <v>58</v>
      </c>
      <c r="B75" s="220" t="s">
        <v>99</v>
      </c>
      <c r="C75" s="288" t="s">
        <v>38</v>
      </c>
      <c r="D75" s="248">
        <v>22</v>
      </c>
      <c r="E75" s="103">
        <v>37</v>
      </c>
      <c r="F75" s="103">
        <v>37</v>
      </c>
      <c r="G75" s="253">
        <f t="shared" si="2"/>
        <v>100</v>
      </c>
    </row>
    <row r="76" spans="1:7" s="109" customFormat="1" ht="93.75">
      <c r="A76" s="240">
        <f>A74+1</f>
        <v>59</v>
      </c>
      <c r="B76" s="220" t="s">
        <v>100</v>
      </c>
      <c r="C76" s="288" t="s">
        <v>38</v>
      </c>
      <c r="D76" s="248">
        <v>1.7</v>
      </c>
      <c r="E76" s="103">
        <v>1</v>
      </c>
      <c r="F76" s="103">
        <v>0.7</v>
      </c>
      <c r="G76" s="253">
        <f t="shared" si="2"/>
        <v>70</v>
      </c>
    </row>
    <row r="77" spans="1:12" s="109" customFormat="1" ht="78">
      <c r="A77" s="240">
        <f>A75+1</f>
        <v>59</v>
      </c>
      <c r="B77" s="220" t="s">
        <v>101</v>
      </c>
      <c r="C77" s="288" t="s">
        <v>38</v>
      </c>
      <c r="D77" s="248">
        <v>39.5</v>
      </c>
      <c r="E77" s="103">
        <v>20</v>
      </c>
      <c r="F77" s="103">
        <v>20</v>
      </c>
      <c r="G77" s="253">
        <f t="shared" si="2"/>
        <v>100</v>
      </c>
      <c r="L77" s="289"/>
    </row>
    <row r="78" spans="1:7" s="109" customFormat="1" ht="15.75">
      <c r="A78" s="279"/>
      <c r="B78" s="276" t="s">
        <v>57</v>
      </c>
      <c r="C78" s="222"/>
      <c r="D78" s="290"/>
      <c r="E78" s="291"/>
      <c r="F78" s="291"/>
      <c r="G78" s="291"/>
    </row>
    <row r="79" spans="1:7" s="109" customFormat="1" ht="15.75">
      <c r="A79" s="279">
        <v>60</v>
      </c>
      <c r="B79" s="244" t="s">
        <v>23</v>
      </c>
      <c r="C79" s="222" t="s">
        <v>43</v>
      </c>
      <c r="D79" s="248">
        <v>750.1</v>
      </c>
      <c r="E79" s="103">
        <v>720</v>
      </c>
      <c r="F79" s="103">
        <v>810</v>
      </c>
      <c r="G79" s="246">
        <f>F79/E79*100</f>
        <v>112.5</v>
      </c>
    </row>
    <row r="80" spans="1:7" s="109" customFormat="1" ht="15.75">
      <c r="A80" s="279">
        <f>A79+1</f>
        <v>61</v>
      </c>
      <c r="B80" s="244" t="s">
        <v>9</v>
      </c>
      <c r="C80" s="222" t="s">
        <v>44</v>
      </c>
      <c r="D80" s="248">
        <v>166</v>
      </c>
      <c r="E80" s="103">
        <v>164</v>
      </c>
      <c r="F80" s="103">
        <v>164</v>
      </c>
      <c r="G80" s="246">
        <f aca="true" t="shared" si="3" ref="G80:G110">F80/E80*100</f>
        <v>100</v>
      </c>
    </row>
    <row r="81" spans="1:12" s="109" customFormat="1" ht="15.75">
      <c r="A81" s="279">
        <f>A80+1</f>
        <v>62</v>
      </c>
      <c r="B81" s="244" t="s">
        <v>16</v>
      </c>
      <c r="C81" s="222" t="s">
        <v>40</v>
      </c>
      <c r="D81" s="248">
        <v>14685.5</v>
      </c>
      <c r="E81" s="103">
        <v>14487.5</v>
      </c>
      <c r="F81" s="103">
        <v>15812.4</v>
      </c>
      <c r="G81" s="246">
        <f t="shared" si="3"/>
        <v>109.1451251078516</v>
      </c>
      <c r="H81" s="218">
        <v>11585</v>
      </c>
      <c r="L81" s="110"/>
    </row>
    <row r="82" spans="1:12" s="109" customFormat="1" ht="28.5">
      <c r="A82" s="279">
        <v>63</v>
      </c>
      <c r="B82" s="292" t="s">
        <v>137</v>
      </c>
      <c r="C82" s="444" t="s">
        <v>138</v>
      </c>
      <c r="D82" s="245"/>
      <c r="E82" s="103">
        <v>86.4</v>
      </c>
      <c r="F82" s="103">
        <v>86.4</v>
      </c>
      <c r="G82" s="246">
        <f t="shared" si="3"/>
        <v>100</v>
      </c>
      <c r="H82" s="217"/>
      <c r="L82" s="110"/>
    </row>
    <row r="83" spans="1:12" s="109" customFormat="1" ht="15.75">
      <c r="A83" s="279">
        <v>64</v>
      </c>
      <c r="B83" s="292" t="s">
        <v>139</v>
      </c>
      <c r="C83" s="445"/>
      <c r="D83" s="248"/>
      <c r="E83" s="103">
        <v>100</v>
      </c>
      <c r="F83" s="103">
        <v>100</v>
      </c>
      <c r="G83" s="246">
        <f t="shared" si="3"/>
        <v>100</v>
      </c>
      <c r="H83" s="217"/>
      <c r="L83" s="110"/>
    </row>
    <row r="84" spans="1:7" s="109" customFormat="1" ht="71.25">
      <c r="A84" s="279">
        <v>65</v>
      </c>
      <c r="B84" s="293" t="s">
        <v>81</v>
      </c>
      <c r="C84" s="264" t="s">
        <v>38</v>
      </c>
      <c r="D84" s="294">
        <v>150.5</v>
      </c>
      <c r="E84" s="225">
        <v>160</v>
      </c>
      <c r="F84" s="225">
        <v>160.5</v>
      </c>
      <c r="G84" s="246">
        <f t="shared" si="3"/>
        <v>100.3125</v>
      </c>
    </row>
    <row r="85" spans="1:7" s="109" customFormat="1" ht="15.75">
      <c r="A85" s="279"/>
      <c r="B85" s="283" t="s">
        <v>56</v>
      </c>
      <c r="C85" s="264"/>
      <c r="D85" s="284"/>
      <c r="E85" s="103"/>
      <c r="F85" s="103"/>
      <c r="G85" s="246"/>
    </row>
    <row r="86" spans="1:7" s="109" customFormat="1" ht="42.75">
      <c r="A86" s="279">
        <v>66</v>
      </c>
      <c r="B86" s="252" t="s">
        <v>102</v>
      </c>
      <c r="C86" s="295" t="s">
        <v>38</v>
      </c>
      <c r="D86" s="284">
        <v>64.95</v>
      </c>
      <c r="E86" s="218">
        <v>69.3</v>
      </c>
      <c r="F86" s="218">
        <v>69.38</v>
      </c>
      <c r="G86" s="253">
        <f t="shared" si="3"/>
        <v>100.11544011544011</v>
      </c>
    </row>
    <row r="87" spans="1:7" s="109" customFormat="1" ht="78">
      <c r="A87" s="279">
        <v>67</v>
      </c>
      <c r="B87" s="220" t="s">
        <v>103</v>
      </c>
      <c r="C87" s="288" t="s">
        <v>38</v>
      </c>
      <c r="D87" s="284">
        <v>46.2</v>
      </c>
      <c r="E87" s="218">
        <v>44.5</v>
      </c>
      <c r="F87" s="218">
        <v>44.6</v>
      </c>
      <c r="G87" s="253">
        <f t="shared" si="3"/>
        <v>100.22471910112361</v>
      </c>
    </row>
    <row r="88" spans="1:7" s="109" customFormat="1" ht="57">
      <c r="A88" s="279">
        <f>A87+1</f>
        <v>68</v>
      </c>
      <c r="B88" s="252" t="s">
        <v>71</v>
      </c>
      <c r="C88" s="295" t="s">
        <v>38</v>
      </c>
      <c r="D88" s="248">
        <v>83.6</v>
      </c>
      <c r="E88" s="103">
        <v>92</v>
      </c>
      <c r="F88" s="103">
        <v>95.7</v>
      </c>
      <c r="G88" s="253">
        <f t="shared" si="3"/>
        <v>104.02173913043478</v>
      </c>
    </row>
    <row r="89" spans="1:7" s="109" customFormat="1" ht="42.75">
      <c r="A89" s="279">
        <v>69</v>
      </c>
      <c r="B89" s="244" t="s">
        <v>80</v>
      </c>
      <c r="C89" s="222" t="s">
        <v>40</v>
      </c>
      <c r="D89" s="248">
        <v>25621</v>
      </c>
      <c r="E89" s="103">
        <v>27563.6</v>
      </c>
      <c r="F89" s="103">
        <v>27914</v>
      </c>
      <c r="G89" s="253">
        <f t="shared" si="3"/>
        <v>101.27124178264089</v>
      </c>
    </row>
    <row r="90" spans="1:7" s="109" customFormat="1" ht="15.75">
      <c r="A90" s="279"/>
      <c r="B90" s="276" t="s">
        <v>29</v>
      </c>
      <c r="C90" s="222"/>
      <c r="D90" s="248"/>
      <c r="E90" s="103"/>
      <c r="F90" s="103"/>
      <c r="G90" s="246"/>
    </row>
    <row r="91" spans="1:7" s="109" customFormat="1" ht="28.5">
      <c r="A91" s="279">
        <f>A89+1</f>
        <v>70</v>
      </c>
      <c r="B91" s="244" t="s">
        <v>55</v>
      </c>
      <c r="C91" s="446" t="s">
        <v>44</v>
      </c>
      <c r="D91" s="248">
        <v>0</v>
      </c>
      <c r="E91" s="103">
        <v>0</v>
      </c>
      <c r="F91" s="103">
        <v>1</v>
      </c>
      <c r="G91" s="253">
        <v>8.5</v>
      </c>
    </row>
    <row r="92" spans="1:7" s="109" customFormat="1" ht="28.5">
      <c r="A92" s="279">
        <f>A91+1</f>
        <v>71</v>
      </c>
      <c r="B92" s="244" t="s">
        <v>30</v>
      </c>
      <c r="C92" s="447"/>
      <c r="D92" s="248">
        <v>0</v>
      </c>
      <c r="E92" s="103">
        <v>0</v>
      </c>
      <c r="F92" s="103">
        <v>0</v>
      </c>
      <c r="G92" s="253">
        <v>0</v>
      </c>
    </row>
    <row r="93" spans="1:7" s="109" customFormat="1" ht="46.5" customHeight="1" thickBot="1">
      <c r="A93" s="279">
        <v>72</v>
      </c>
      <c r="B93" s="220" t="s">
        <v>104</v>
      </c>
      <c r="C93" s="448"/>
      <c r="D93" s="248">
        <v>303</v>
      </c>
      <c r="E93" s="103">
        <v>390</v>
      </c>
      <c r="F93" s="103">
        <v>386.8</v>
      </c>
      <c r="G93" s="253">
        <f t="shared" si="3"/>
        <v>99.17948717948718</v>
      </c>
    </row>
    <row r="94" spans="1:7" s="109" customFormat="1" ht="51" customHeight="1">
      <c r="A94" s="279">
        <v>73</v>
      </c>
      <c r="B94" s="220" t="s">
        <v>140</v>
      </c>
      <c r="C94" s="296"/>
      <c r="D94" s="284"/>
      <c r="E94" s="218">
        <v>68.7</v>
      </c>
      <c r="F94" s="218">
        <v>66.4</v>
      </c>
      <c r="G94" s="253">
        <f t="shared" si="3"/>
        <v>96.65211062590976</v>
      </c>
    </row>
    <row r="95" spans="1:8" s="109" customFormat="1" ht="15.75">
      <c r="A95" s="279">
        <v>74</v>
      </c>
      <c r="B95" s="252" t="s">
        <v>75</v>
      </c>
      <c r="C95" s="222" t="s">
        <v>40</v>
      </c>
      <c r="D95" s="297">
        <v>24872</v>
      </c>
      <c r="E95" s="218">
        <v>23998</v>
      </c>
      <c r="F95" s="218">
        <v>25731.6</v>
      </c>
      <c r="G95" s="253">
        <f t="shared" si="3"/>
        <v>107.22393532794399</v>
      </c>
      <c r="H95" s="103">
        <v>24680</v>
      </c>
    </row>
    <row r="96" spans="1:7" s="109" customFormat="1" ht="15.75">
      <c r="A96" s="279"/>
      <c r="B96" s="276" t="s">
        <v>31</v>
      </c>
      <c r="C96" s="264"/>
      <c r="D96" s="297"/>
      <c r="E96" s="103"/>
      <c r="F96" s="103"/>
      <c r="G96" s="253"/>
    </row>
    <row r="97" spans="1:12" s="109" customFormat="1" ht="42.75">
      <c r="A97" s="279">
        <f>A95+1</f>
        <v>75</v>
      </c>
      <c r="B97" s="221" t="s">
        <v>76</v>
      </c>
      <c r="C97" s="222" t="s">
        <v>38</v>
      </c>
      <c r="D97" s="248">
        <v>25</v>
      </c>
      <c r="E97" s="298">
        <v>26</v>
      </c>
      <c r="F97" s="224">
        <v>26</v>
      </c>
      <c r="G97" s="253">
        <f t="shared" si="3"/>
        <v>100</v>
      </c>
      <c r="L97" s="111"/>
    </row>
    <row r="98" spans="1:12" s="109" customFormat="1" ht="71.25">
      <c r="A98" s="279">
        <v>76</v>
      </c>
      <c r="B98" s="221" t="s">
        <v>141</v>
      </c>
      <c r="C98" s="222" t="s">
        <v>38</v>
      </c>
      <c r="D98" s="248"/>
      <c r="E98" s="298">
        <v>12</v>
      </c>
      <c r="F98" s="224">
        <v>12</v>
      </c>
      <c r="G98" s="253">
        <f t="shared" si="3"/>
        <v>100</v>
      </c>
      <c r="L98" s="111"/>
    </row>
    <row r="99" spans="1:12" s="109" customFormat="1" ht="15.75">
      <c r="A99" s="279"/>
      <c r="B99" s="221" t="s">
        <v>142</v>
      </c>
      <c r="C99" s="222" t="s">
        <v>38</v>
      </c>
      <c r="D99" s="290"/>
      <c r="E99" s="299">
        <v>70</v>
      </c>
      <c r="F99" s="223">
        <v>70</v>
      </c>
      <c r="G99" s="253">
        <f t="shared" si="3"/>
        <v>100</v>
      </c>
      <c r="L99" s="111"/>
    </row>
    <row r="100" spans="1:12" s="109" customFormat="1" ht="15.75">
      <c r="A100" s="279">
        <v>77</v>
      </c>
      <c r="B100" s="221" t="s">
        <v>143</v>
      </c>
      <c r="C100" s="222" t="s">
        <v>46</v>
      </c>
      <c r="D100" s="248">
        <v>1.6</v>
      </c>
      <c r="E100" s="223">
        <v>43.5</v>
      </c>
      <c r="F100" s="223">
        <v>43.5</v>
      </c>
      <c r="G100" s="253">
        <f t="shared" si="3"/>
        <v>100</v>
      </c>
      <c r="L100" s="111"/>
    </row>
    <row r="101" spans="1:12" s="109" customFormat="1" ht="28.5">
      <c r="A101" s="279">
        <v>78</v>
      </c>
      <c r="B101" s="221" t="s">
        <v>144</v>
      </c>
      <c r="C101" s="222" t="s">
        <v>46</v>
      </c>
      <c r="D101" s="248">
        <v>0.6</v>
      </c>
      <c r="E101" s="223">
        <v>36.6</v>
      </c>
      <c r="F101" s="223">
        <v>36.6</v>
      </c>
      <c r="G101" s="253">
        <f t="shared" si="3"/>
        <v>100</v>
      </c>
      <c r="L101" s="111"/>
    </row>
    <row r="102" spans="1:12" s="109" customFormat="1" ht="15.75">
      <c r="A102" s="279">
        <v>79</v>
      </c>
      <c r="B102" s="244" t="s">
        <v>23</v>
      </c>
      <c r="C102" s="222" t="s">
        <v>43</v>
      </c>
      <c r="D102" s="248">
        <v>700</v>
      </c>
      <c r="E102" s="224">
        <v>60</v>
      </c>
      <c r="F102" s="224">
        <v>60</v>
      </c>
      <c r="G102" s="253">
        <f t="shared" si="3"/>
        <v>100</v>
      </c>
      <c r="L102" s="111"/>
    </row>
    <row r="103" spans="1:12" s="109" customFormat="1" ht="15.75">
      <c r="A103" s="279">
        <v>80</v>
      </c>
      <c r="B103" s="244" t="s">
        <v>9</v>
      </c>
      <c r="C103" s="222" t="s">
        <v>44</v>
      </c>
      <c r="D103" s="248">
        <v>57</v>
      </c>
      <c r="E103" s="224">
        <v>66</v>
      </c>
      <c r="F103" s="224">
        <v>66</v>
      </c>
      <c r="G103" s="253">
        <f t="shared" si="3"/>
        <v>100</v>
      </c>
      <c r="L103" s="111"/>
    </row>
    <row r="104" spans="1:7" s="109" customFormat="1" ht="15.75">
      <c r="A104" s="279">
        <v>81</v>
      </c>
      <c r="B104" s="292" t="s">
        <v>16</v>
      </c>
      <c r="C104" s="264" t="s">
        <v>40</v>
      </c>
      <c r="D104" s="248">
        <v>13000</v>
      </c>
      <c r="E104" s="225">
        <v>13500</v>
      </c>
      <c r="F104" s="225">
        <v>13500</v>
      </c>
      <c r="G104" s="253">
        <f t="shared" si="3"/>
        <v>100</v>
      </c>
    </row>
    <row r="105" spans="1:7" s="109" customFormat="1" ht="15.75">
      <c r="A105" s="279"/>
      <c r="B105" s="276" t="s">
        <v>27</v>
      </c>
      <c r="C105" s="222"/>
      <c r="D105" s="248"/>
      <c r="E105" s="103"/>
      <c r="F105" s="103"/>
      <c r="G105" s="253"/>
    </row>
    <row r="106" spans="1:12" s="109" customFormat="1" ht="60.75" customHeight="1">
      <c r="A106" s="279">
        <v>82</v>
      </c>
      <c r="B106" s="300" t="s">
        <v>88</v>
      </c>
      <c r="C106" s="222"/>
      <c r="D106" s="290">
        <v>5.2</v>
      </c>
      <c r="E106" s="291">
        <v>5.2</v>
      </c>
      <c r="F106" s="291">
        <v>5.5</v>
      </c>
      <c r="G106" s="253">
        <f t="shared" si="3"/>
        <v>105.76923076923077</v>
      </c>
      <c r="H106" s="230">
        <v>4.8</v>
      </c>
      <c r="I106" s="230">
        <v>4.8</v>
      </c>
      <c r="J106" s="230">
        <v>4.8</v>
      </c>
      <c r="K106" s="301">
        <v>4.8</v>
      </c>
      <c r="L106" s="111"/>
    </row>
    <row r="107" spans="1:12" s="109" customFormat="1" ht="15.75">
      <c r="A107" s="279">
        <v>83</v>
      </c>
      <c r="B107" s="244" t="s">
        <v>23</v>
      </c>
      <c r="C107" s="222" t="s">
        <v>42</v>
      </c>
      <c r="D107" s="248">
        <v>1.6</v>
      </c>
      <c r="E107" s="225">
        <v>5.4</v>
      </c>
      <c r="F107" s="225">
        <v>5.1</v>
      </c>
      <c r="G107" s="253">
        <f>F107/E107*100</f>
        <v>94.44444444444443</v>
      </c>
      <c r="L107" s="111"/>
    </row>
    <row r="108" spans="1:12" s="109" customFormat="1" ht="71.25">
      <c r="A108" s="279">
        <v>84</v>
      </c>
      <c r="B108" s="244" t="s">
        <v>118</v>
      </c>
      <c r="C108" s="222" t="s">
        <v>38</v>
      </c>
      <c r="D108" s="248">
        <v>0.6</v>
      </c>
      <c r="E108" s="246">
        <v>0.53</v>
      </c>
      <c r="F108" s="246">
        <v>0.53</v>
      </c>
      <c r="G108" s="253">
        <f t="shared" si="3"/>
        <v>100</v>
      </c>
      <c r="L108" s="111"/>
    </row>
    <row r="109" spans="1:12" s="109" customFormat="1" ht="15.75">
      <c r="A109" s="279">
        <v>85</v>
      </c>
      <c r="B109" s="244" t="s">
        <v>9</v>
      </c>
      <c r="C109" s="222" t="s">
        <v>44</v>
      </c>
      <c r="D109" s="248">
        <v>63</v>
      </c>
      <c r="E109" s="103">
        <v>66</v>
      </c>
      <c r="F109" s="103">
        <v>72</v>
      </c>
      <c r="G109" s="253">
        <f t="shared" si="3"/>
        <v>109.09090909090908</v>
      </c>
      <c r="L109" s="111"/>
    </row>
    <row r="110" spans="1:12" s="109" customFormat="1" ht="15.75">
      <c r="A110" s="279">
        <v>86</v>
      </c>
      <c r="B110" s="244" t="s">
        <v>16</v>
      </c>
      <c r="C110" s="222" t="s">
        <v>40</v>
      </c>
      <c r="D110" s="248">
        <v>20530</v>
      </c>
      <c r="E110" s="103">
        <v>20075</v>
      </c>
      <c r="F110" s="103">
        <v>15734</v>
      </c>
      <c r="G110" s="253">
        <f t="shared" si="3"/>
        <v>78.3760896637609</v>
      </c>
      <c r="L110" s="111"/>
    </row>
    <row r="111" spans="1:12" s="109" customFormat="1" ht="30.75">
      <c r="A111" s="279"/>
      <c r="B111" s="280" t="s">
        <v>28</v>
      </c>
      <c r="C111" s="264"/>
      <c r="D111" s="294"/>
      <c r="E111" s="103"/>
      <c r="F111" s="103"/>
      <c r="G111" s="253"/>
      <c r="L111" s="111"/>
    </row>
    <row r="112" spans="1:7" s="109" customFormat="1" ht="30.75">
      <c r="A112" s="279">
        <v>87</v>
      </c>
      <c r="B112" s="220" t="s">
        <v>105</v>
      </c>
      <c r="C112" s="288"/>
      <c r="D112" s="248">
        <v>6.17</v>
      </c>
      <c r="E112" s="103">
        <v>2.3</v>
      </c>
      <c r="F112" s="103">
        <v>11.5</v>
      </c>
      <c r="G112" s="253" t="s">
        <v>151</v>
      </c>
    </row>
    <row r="113" spans="1:12" s="109" customFormat="1" ht="24" customHeight="1">
      <c r="A113" s="279"/>
      <c r="B113" s="220" t="s">
        <v>106</v>
      </c>
      <c r="C113" s="449" t="s">
        <v>107</v>
      </c>
      <c r="D113" s="294">
        <v>1.12</v>
      </c>
      <c r="E113" s="108">
        <v>0.48</v>
      </c>
      <c r="F113" s="108">
        <v>5</v>
      </c>
      <c r="G113" s="246">
        <f aca="true" t="shared" si="4" ref="G113:G124">F113/E113*100</f>
        <v>1041.6666666666667</v>
      </c>
      <c r="L113" s="111"/>
    </row>
    <row r="114" spans="1:12" s="109" customFormat="1" ht="30.75">
      <c r="A114" s="279"/>
      <c r="B114" s="220" t="s">
        <v>108</v>
      </c>
      <c r="C114" s="450"/>
      <c r="D114" s="294">
        <v>0</v>
      </c>
      <c r="E114" s="108">
        <v>0</v>
      </c>
      <c r="F114" s="108">
        <v>0</v>
      </c>
      <c r="G114" s="246">
        <v>0</v>
      </c>
      <c r="L114" s="111"/>
    </row>
    <row r="115" spans="1:12" s="109" customFormat="1" ht="15.75">
      <c r="A115" s="279"/>
      <c r="B115" s="220" t="s">
        <v>109</v>
      </c>
      <c r="C115" s="450"/>
      <c r="D115" s="294">
        <v>3.37</v>
      </c>
      <c r="E115" s="108">
        <v>0.97</v>
      </c>
      <c r="F115" s="108">
        <v>4</v>
      </c>
      <c r="G115" s="246">
        <f t="shared" si="4"/>
        <v>412.3711340206186</v>
      </c>
      <c r="L115" s="111"/>
    </row>
    <row r="116" spans="1:12" s="109" customFormat="1" ht="30.75">
      <c r="A116" s="279"/>
      <c r="B116" s="220" t="s">
        <v>110</v>
      </c>
      <c r="C116" s="451"/>
      <c r="D116" s="294">
        <v>1.68</v>
      </c>
      <c r="E116" s="108">
        <v>0.6</v>
      </c>
      <c r="F116" s="108">
        <v>2.5</v>
      </c>
      <c r="G116" s="246">
        <f t="shared" si="4"/>
        <v>416.6666666666667</v>
      </c>
      <c r="L116" s="111"/>
    </row>
    <row r="117" spans="1:12" s="109" customFormat="1" ht="141">
      <c r="A117" s="279">
        <f>A112+1</f>
        <v>88</v>
      </c>
      <c r="B117" s="220" t="s">
        <v>111</v>
      </c>
      <c r="C117" s="288" t="s">
        <v>38</v>
      </c>
      <c r="D117" s="294">
        <v>0</v>
      </c>
      <c r="E117" s="108">
        <v>0</v>
      </c>
      <c r="F117" s="108">
        <v>0</v>
      </c>
      <c r="G117" s="246">
        <v>0</v>
      </c>
      <c r="L117" s="111"/>
    </row>
    <row r="118" spans="1:12" s="109" customFormat="1" ht="15.75">
      <c r="A118" s="279">
        <v>89</v>
      </c>
      <c r="B118" s="302" t="s">
        <v>9</v>
      </c>
      <c r="C118" s="288" t="s">
        <v>44</v>
      </c>
      <c r="D118" s="294">
        <v>2</v>
      </c>
      <c r="E118" s="108">
        <v>2</v>
      </c>
      <c r="F118" s="108">
        <v>2</v>
      </c>
      <c r="G118" s="246">
        <f t="shared" si="4"/>
        <v>100</v>
      </c>
      <c r="L118" s="111"/>
    </row>
    <row r="119" spans="1:12" s="109" customFormat="1" ht="15.75">
      <c r="A119" s="279">
        <v>90</v>
      </c>
      <c r="B119" s="302" t="s">
        <v>16</v>
      </c>
      <c r="C119" s="288" t="s">
        <v>112</v>
      </c>
      <c r="D119" s="294">
        <v>20850</v>
      </c>
      <c r="E119" s="108">
        <v>21658</v>
      </c>
      <c r="F119" s="108">
        <v>22642.3</v>
      </c>
      <c r="G119" s="246">
        <f t="shared" si="4"/>
        <v>104.54474097331239</v>
      </c>
      <c r="L119" s="111"/>
    </row>
    <row r="120" spans="1:7" s="109" customFormat="1" ht="15.75">
      <c r="A120" s="279"/>
      <c r="B120" s="283" t="s">
        <v>14</v>
      </c>
      <c r="C120" s="264"/>
      <c r="D120" s="248"/>
      <c r="E120" s="103"/>
      <c r="F120" s="103"/>
      <c r="G120" s="246"/>
    </row>
    <row r="121" spans="1:7" s="109" customFormat="1" ht="15.75">
      <c r="A121" s="279">
        <v>91</v>
      </c>
      <c r="B121" s="244" t="s">
        <v>15</v>
      </c>
      <c r="C121" s="222" t="s">
        <v>42</v>
      </c>
      <c r="D121" s="248">
        <v>85.5</v>
      </c>
      <c r="E121" s="103">
        <v>25.1</v>
      </c>
      <c r="F121" s="103">
        <v>39.6</v>
      </c>
      <c r="G121" s="246">
        <f t="shared" si="4"/>
        <v>157.76892430278883</v>
      </c>
    </row>
    <row r="122" spans="1:7" s="109" customFormat="1" ht="28.5">
      <c r="A122" s="279">
        <v>92</v>
      </c>
      <c r="B122" s="252" t="s">
        <v>82</v>
      </c>
      <c r="C122" s="222" t="s">
        <v>45</v>
      </c>
      <c r="D122" s="303">
        <v>22</v>
      </c>
      <c r="E122" s="304">
        <v>22.3</v>
      </c>
      <c r="F122" s="304">
        <v>22.2</v>
      </c>
      <c r="G122" s="253">
        <f t="shared" si="4"/>
        <v>99.55156950672645</v>
      </c>
    </row>
    <row r="123" spans="1:7" s="109" customFormat="1" ht="28.5">
      <c r="A123" s="279"/>
      <c r="B123" s="252" t="s">
        <v>73</v>
      </c>
      <c r="C123" s="222" t="s">
        <v>46</v>
      </c>
      <c r="D123" s="248">
        <v>0.02</v>
      </c>
      <c r="E123" s="103">
        <v>0.01</v>
      </c>
      <c r="F123" s="103">
        <v>0</v>
      </c>
      <c r="G123" s="246">
        <f t="shared" si="4"/>
        <v>0</v>
      </c>
    </row>
    <row r="124" spans="1:7" s="109" customFormat="1" ht="15.75">
      <c r="A124" s="279">
        <v>93</v>
      </c>
      <c r="B124" s="244" t="s">
        <v>72</v>
      </c>
      <c r="C124" s="222" t="s">
        <v>62</v>
      </c>
      <c r="D124" s="248">
        <v>0.612</v>
      </c>
      <c r="E124" s="103">
        <v>0.26</v>
      </c>
      <c r="F124" s="103">
        <v>0</v>
      </c>
      <c r="G124" s="246">
        <f t="shared" si="4"/>
        <v>0</v>
      </c>
    </row>
    <row r="125" spans="1:12" s="109" customFormat="1" ht="30.75">
      <c r="A125" s="279" t="s">
        <v>121</v>
      </c>
      <c r="B125" s="276" t="s">
        <v>32</v>
      </c>
      <c r="C125" s="222"/>
      <c r="D125" s="248"/>
      <c r="E125" s="103"/>
      <c r="F125" s="103"/>
      <c r="G125" s="103"/>
      <c r="L125" s="110"/>
    </row>
    <row r="126" spans="1:12" s="109" customFormat="1" ht="28.5">
      <c r="A126" s="279">
        <f>A124+1</f>
        <v>94</v>
      </c>
      <c r="B126" s="252" t="s">
        <v>83</v>
      </c>
      <c r="C126" s="222" t="s">
        <v>38</v>
      </c>
      <c r="D126" s="284">
        <v>0</v>
      </c>
      <c r="E126" s="218">
        <v>0</v>
      </c>
      <c r="F126" s="218">
        <v>0</v>
      </c>
      <c r="G126" s="305">
        <v>0</v>
      </c>
      <c r="L126" s="111"/>
    </row>
    <row r="127" spans="1:18" s="109" customFormat="1" ht="54" customHeight="1">
      <c r="A127" s="279">
        <v>95</v>
      </c>
      <c r="B127" s="252" t="s">
        <v>84</v>
      </c>
      <c r="C127" s="222" t="s">
        <v>38</v>
      </c>
      <c r="D127" s="284">
        <v>3.7</v>
      </c>
      <c r="E127" s="218">
        <v>44</v>
      </c>
      <c r="F127" s="218">
        <v>53.2</v>
      </c>
      <c r="G127" s="305">
        <f aca="true" t="shared" si="5" ref="G127:G139">F127/E127*100</f>
        <v>120.90909090909092</v>
      </c>
      <c r="L127" s="111"/>
      <c r="M127" s="306"/>
      <c r="N127" s="306"/>
      <c r="O127" s="306"/>
      <c r="P127" s="306"/>
      <c r="Q127" s="306"/>
      <c r="R127" s="306"/>
    </row>
    <row r="128" spans="1:12" s="109" customFormat="1" ht="28.5">
      <c r="A128" s="279">
        <v>96</v>
      </c>
      <c r="B128" s="252" t="s">
        <v>146</v>
      </c>
      <c r="C128" s="222" t="s">
        <v>38</v>
      </c>
      <c r="D128" s="248">
        <v>0</v>
      </c>
      <c r="E128" s="108">
        <v>63</v>
      </c>
      <c r="F128" s="108">
        <v>63</v>
      </c>
      <c r="G128" s="305">
        <f t="shared" si="5"/>
        <v>100</v>
      </c>
      <c r="L128" s="112"/>
    </row>
    <row r="129" spans="1:12" s="109" customFormat="1" ht="15.75">
      <c r="A129" s="240">
        <v>97</v>
      </c>
      <c r="B129" s="244" t="s">
        <v>59</v>
      </c>
      <c r="C129" s="222" t="s">
        <v>38</v>
      </c>
      <c r="D129" s="294">
        <v>0</v>
      </c>
      <c r="E129" s="103">
        <v>0</v>
      </c>
      <c r="F129" s="103">
        <v>0</v>
      </c>
      <c r="G129" s="305">
        <v>0</v>
      </c>
      <c r="L129" s="111"/>
    </row>
    <row r="130" spans="1:12" s="109" customFormat="1" ht="15.75">
      <c r="A130" s="240">
        <v>98</v>
      </c>
      <c r="B130" s="252" t="s">
        <v>9</v>
      </c>
      <c r="C130" s="222" t="s">
        <v>44</v>
      </c>
      <c r="D130" s="284">
        <v>62</v>
      </c>
      <c r="E130" s="108">
        <v>72</v>
      </c>
      <c r="F130" s="108">
        <v>77</v>
      </c>
      <c r="G130" s="305">
        <f t="shared" si="5"/>
        <v>106.94444444444444</v>
      </c>
      <c r="H130" s="108">
        <v>68</v>
      </c>
      <c r="I130" s="108">
        <v>68</v>
      </c>
      <c r="J130" s="108">
        <v>68</v>
      </c>
      <c r="K130" s="108">
        <v>68</v>
      </c>
      <c r="L130" s="111"/>
    </row>
    <row r="131" spans="1:12" s="109" customFormat="1" ht="15.75">
      <c r="A131" s="240">
        <v>99</v>
      </c>
      <c r="B131" s="252" t="s">
        <v>5</v>
      </c>
      <c r="C131" s="222" t="s">
        <v>40</v>
      </c>
      <c r="D131" s="248">
        <v>14700</v>
      </c>
      <c r="E131" s="218">
        <v>13759</v>
      </c>
      <c r="F131" s="218">
        <v>14247</v>
      </c>
      <c r="G131" s="305">
        <f t="shared" si="5"/>
        <v>103.54676938731014</v>
      </c>
      <c r="L131" s="111"/>
    </row>
    <row r="132" spans="1:12" s="109" customFormat="1" ht="30.75">
      <c r="A132" s="240"/>
      <c r="B132" s="276" t="s">
        <v>66</v>
      </c>
      <c r="C132" s="230"/>
      <c r="D132" s="307"/>
      <c r="E132" s="103"/>
      <c r="F132" s="103"/>
      <c r="G132" s="305"/>
      <c r="L132" s="110"/>
    </row>
    <row r="133" spans="1:12" s="109" customFormat="1" ht="15.75">
      <c r="A133" s="240">
        <v>94</v>
      </c>
      <c r="B133" s="300" t="s">
        <v>113</v>
      </c>
      <c r="C133" s="288" t="s">
        <v>114</v>
      </c>
      <c r="D133" s="248">
        <v>0</v>
      </c>
      <c r="E133" s="103">
        <v>0</v>
      </c>
      <c r="F133" s="103">
        <v>0</v>
      </c>
      <c r="G133" s="305">
        <v>0</v>
      </c>
      <c r="L133" s="110"/>
    </row>
    <row r="134" spans="1:12" s="109" customFormat="1" ht="15.75">
      <c r="A134" s="240">
        <v>95</v>
      </c>
      <c r="B134" s="300" t="s">
        <v>115</v>
      </c>
      <c r="C134" s="288" t="s">
        <v>114</v>
      </c>
      <c r="D134" s="248">
        <v>0</v>
      </c>
      <c r="E134" s="103">
        <v>0</v>
      </c>
      <c r="F134" s="103">
        <v>0</v>
      </c>
      <c r="G134" s="305">
        <v>0</v>
      </c>
      <c r="L134" s="110"/>
    </row>
    <row r="135" spans="1:7" s="109" customFormat="1" ht="15.75">
      <c r="A135" s="240">
        <v>96</v>
      </c>
      <c r="B135" s="308" t="s">
        <v>119</v>
      </c>
      <c r="C135" s="288" t="s">
        <v>120</v>
      </c>
      <c r="D135" s="248">
        <v>0</v>
      </c>
      <c r="E135" s="103">
        <v>0</v>
      </c>
      <c r="F135" s="103">
        <v>0</v>
      </c>
      <c r="G135" s="305">
        <v>0</v>
      </c>
    </row>
    <row r="136" spans="1:7" s="109" customFormat="1" ht="42.75">
      <c r="A136" s="240">
        <v>97</v>
      </c>
      <c r="B136" s="252" t="s">
        <v>64</v>
      </c>
      <c r="C136" s="288" t="s">
        <v>47</v>
      </c>
      <c r="D136" s="248">
        <v>6</v>
      </c>
      <c r="E136" s="103">
        <v>6</v>
      </c>
      <c r="F136" s="103">
        <v>6</v>
      </c>
      <c r="G136" s="305">
        <f t="shared" si="5"/>
        <v>100</v>
      </c>
    </row>
    <row r="137" spans="1:7" s="109" customFormat="1" ht="28.5">
      <c r="A137" s="240">
        <v>98</v>
      </c>
      <c r="B137" s="252" t="s">
        <v>17</v>
      </c>
      <c r="C137" s="288" t="s">
        <v>48</v>
      </c>
      <c r="D137" s="248">
        <v>53.5</v>
      </c>
      <c r="E137" s="103">
        <v>42</v>
      </c>
      <c r="F137" s="103">
        <v>42.7</v>
      </c>
      <c r="G137" s="305">
        <f t="shared" si="5"/>
        <v>101.66666666666669</v>
      </c>
    </row>
    <row r="138" spans="1:7" s="109" customFormat="1" ht="15.75">
      <c r="A138" s="257">
        <f>A137+1</f>
        <v>99</v>
      </c>
      <c r="B138" s="252" t="s">
        <v>9</v>
      </c>
      <c r="C138" s="225" t="s">
        <v>44</v>
      </c>
      <c r="D138" s="284">
        <v>93</v>
      </c>
      <c r="E138" s="218">
        <v>93</v>
      </c>
      <c r="F138" s="218">
        <v>93</v>
      </c>
      <c r="G138" s="305">
        <f t="shared" si="5"/>
        <v>100</v>
      </c>
    </row>
    <row r="139" spans="1:7" s="109" customFormat="1" ht="15.75">
      <c r="A139" s="257">
        <f>A138+1</f>
        <v>100</v>
      </c>
      <c r="B139" s="252" t="s">
        <v>16</v>
      </c>
      <c r="C139" s="225" t="s">
        <v>40</v>
      </c>
      <c r="D139" s="248">
        <v>13200</v>
      </c>
      <c r="E139" s="103">
        <v>13500</v>
      </c>
      <c r="F139" s="218">
        <v>13500</v>
      </c>
      <c r="G139" s="305">
        <f t="shared" si="5"/>
        <v>100</v>
      </c>
    </row>
    <row r="140" spans="1:7" s="109" customFormat="1" ht="75.75" customHeight="1">
      <c r="A140" s="257">
        <v>101</v>
      </c>
      <c r="B140" s="252" t="s">
        <v>77</v>
      </c>
      <c r="C140" s="225" t="s">
        <v>38</v>
      </c>
      <c r="D140" s="307">
        <v>43.1</v>
      </c>
      <c r="E140" s="230">
        <v>43</v>
      </c>
      <c r="F140" s="230">
        <v>43</v>
      </c>
      <c r="G140" s="246">
        <v>100</v>
      </c>
    </row>
    <row r="141" spans="1:7" s="109" customFormat="1" ht="30.75">
      <c r="A141" s="257"/>
      <c r="B141" s="283" t="s">
        <v>65</v>
      </c>
      <c r="C141" s="264"/>
      <c r="D141" s="230"/>
      <c r="E141" s="103"/>
      <c r="F141" s="103"/>
      <c r="G141" s="103"/>
    </row>
    <row r="142" spans="1:14" s="109" customFormat="1" ht="15.75">
      <c r="A142" s="257">
        <f>A140+1</f>
        <v>102</v>
      </c>
      <c r="B142" s="244" t="s">
        <v>63</v>
      </c>
      <c r="C142" s="222" t="s">
        <v>42</v>
      </c>
      <c r="D142" s="248">
        <v>51.5</v>
      </c>
      <c r="E142" s="103">
        <v>53</v>
      </c>
      <c r="F142" s="103">
        <v>55</v>
      </c>
      <c r="G142" s="253">
        <f>F142/E142*100</f>
        <v>103.77358490566037</v>
      </c>
      <c r="N142" s="282"/>
    </row>
    <row r="143" spans="1:7" s="109" customFormat="1" ht="30.75">
      <c r="A143" s="257">
        <v>103</v>
      </c>
      <c r="B143" s="220" t="s">
        <v>116</v>
      </c>
      <c r="C143" s="288" t="s">
        <v>117</v>
      </c>
      <c r="D143" s="297">
        <v>370</v>
      </c>
      <c r="E143" s="297">
        <v>381</v>
      </c>
      <c r="F143" s="224">
        <v>385</v>
      </c>
      <c r="G143" s="253">
        <f>F143/E143*100</f>
        <v>101.0498687664042</v>
      </c>
    </row>
    <row r="144" spans="1:7" s="109" customFormat="1" ht="15.75">
      <c r="A144" s="257">
        <v>104</v>
      </c>
      <c r="B144" s="252" t="s">
        <v>9</v>
      </c>
      <c r="C144" s="222" t="s">
        <v>44</v>
      </c>
      <c r="D144" s="275">
        <v>130</v>
      </c>
      <c r="E144" s="297">
        <v>116</v>
      </c>
      <c r="F144" s="223">
        <v>116</v>
      </c>
      <c r="G144" s="253">
        <f>F144/E144*100</f>
        <v>100</v>
      </c>
    </row>
    <row r="145" spans="1:7" s="109" customFormat="1" ht="15.75">
      <c r="A145" s="257">
        <v>105</v>
      </c>
      <c r="B145" s="252" t="s">
        <v>16</v>
      </c>
      <c r="C145" s="222" t="s">
        <v>40</v>
      </c>
      <c r="D145" s="275">
        <v>15920</v>
      </c>
      <c r="E145" s="297">
        <v>15864</v>
      </c>
      <c r="F145" s="223">
        <v>15920</v>
      </c>
      <c r="G145" s="253">
        <f>F145/E145*100</f>
        <v>100.35300050428644</v>
      </c>
    </row>
    <row r="146" spans="1:7" s="109" customFormat="1" ht="15.75">
      <c r="A146" s="309"/>
      <c r="B146" s="283" t="s">
        <v>34</v>
      </c>
      <c r="C146" s="264"/>
      <c r="D146" s="248"/>
      <c r="E146" s="103"/>
      <c r="F146" s="103"/>
      <c r="G146" s="253"/>
    </row>
    <row r="147" spans="1:12" s="109" customFormat="1" ht="19.5" customHeight="1">
      <c r="A147" s="257">
        <v>106</v>
      </c>
      <c r="B147" s="244" t="s">
        <v>35</v>
      </c>
      <c r="C147" s="222" t="s">
        <v>50</v>
      </c>
      <c r="D147" s="248">
        <v>1314.8</v>
      </c>
      <c r="E147" s="103">
        <v>1315</v>
      </c>
      <c r="F147" s="103">
        <v>1102</v>
      </c>
      <c r="G147" s="253">
        <f>F147/E147*100</f>
        <v>83.8022813688213</v>
      </c>
      <c r="L147" s="110"/>
    </row>
  </sheetData>
  <sheetProtection/>
  <mergeCells count="4">
    <mergeCell ref="A1:G1"/>
    <mergeCell ref="C82:C83"/>
    <mergeCell ref="C91:C93"/>
    <mergeCell ref="C113:C1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309" customWidth="1"/>
    <col min="2" max="2" width="42.421875" style="249" customWidth="1"/>
    <col min="3" max="3" width="8.57421875" style="310" customWidth="1"/>
    <col min="4" max="4" width="11.7109375" style="309" customWidth="1"/>
    <col min="5" max="5" width="11.57421875" style="311" customWidth="1"/>
    <col min="6" max="6" width="12.00390625" style="311" customWidth="1"/>
    <col min="7" max="7" width="9.421875" style="311" customWidth="1"/>
    <col min="8" max="11" width="9.140625" style="234" hidden="1" customWidth="1"/>
    <col min="12" max="14" width="9.140625" style="234" customWidth="1"/>
    <col min="15" max="15" width="9.8515625" style="234" customWidth="1"/>
    <col min="16" max="16384" width="9.140625" style="234" customWidth="1"/>
  </cols>
  <sheetData>
    <row r="1" spans="1:7" ht="14.25">
      <c r="A1" s="442" t="s">
        <v>126</v>
      </c>
      <c r="B1" s="443"/>
      <c r="C1" s="443"/>
      <c r="D1" s="443"/>
      <c r="E1" s="443"/>
      <c r="F1" s="443"/>
      <c r="G1" s="443"/>
    </row>
    <row r="2" spans="1:7" s="239" customFormat="1" ht="36">
      <c r="A2" s="235"/>
      <c r="B2" s="236" t="s">
        <v>51</v>
      </c>
      <c r="C2" s="237" t="s">
        <v>36</v>
      </c>
      <c r="D2" s="238" t="s">
        <v>160</v>
      </c>
      <c r="E2" s="238" t="s">
        <v>161</v>
      </c>
      <c r="F2" s="238" t="s">
        <v>162</v>
      </c>
      <c r="G2" s="238" t="s">
        <v>38</v>
      </c>
    </row>
    <row r="3" spans="1:7" s="109" customFormat="1" ht="15.75">
      <c r="A3" s="240"/>
      <c r="B3" s="241" t="s">
        <v>0</v>
      </c>
      <c r="C3" s="225"/>
      <c r="D3" s="242"/>
      <c r="E3" s="243"/>
      <c r="F3" s="243"/>
      <c r="G3" s="243"/>
    </row>
    <row r="4" spans="1:11" s="109" customFormat="1" ht="14.25">
      <c r="A4" s="240">
        <v>1</v>
      </c>
      <c r="B4" s="244" t="s">
        <v>1</v>
      </c>
      <c r="C4" s="222" t="s">
        <v>37</v>
      </c>
      <c r="D4" s="225">
        <v>23.7</v>
      </c>
      <c r="E4" s="225">
        <v>23.2</v>
      </c>
      <c r="F4" s="225">
        <v>23.2</v>
      </c>
      <c r="G4" s="246">
        <f>F4/E4*100</f>
        <v>100</v>
      </c>
      <c r="H4" s="225">
        <v>23.7</v>
      </c>
      <c r="I4" s="225">
        <v>23.7</v>
      </c>
      <c r="J4" s="225">
        <v>23.7</v>
      </c>
      <c r="K4" s="225">
        <v>23.7</v>
      </c>
    </row>
    <row r="5" spans="1:11" s="109" customFormat="1" ht="14.25">
      <c r="A5" s="240">
        <f>A4+1</f>
        <v>2</v>
      </c>
      <c r="B5" s="244" t="s">
        <v>2</v>
      </c>
      <c r="C5" s="222" t="s">
        <v>37</v>
      </c>
      <c r="D5" s="103">
        <v>17.57</v>
      </c>
      <c r="E5" s="103">
        <v>17.3</v>
      </c>
      <c r="F5" s="103">
        <v>17.3</v>
      </c>
      <c r="G5" s="246">
        <f>F5/E5*100</f>
        <v>100</v>
      </c>
      <c r="H5" s="103">
        <v>17.57</v>
      </c>
      <c r="I5" s="103">
        <v>17.57</v>
      </c>
      <c r="J5" s="103">
        <v>17.57</v>
      </c>
      <c r="K5" s="103">
        <v>17.57</v>
      </c>
    </row>
    <row r="6" spans="1:7" s="109" customFormat="1" ht="14.25">
      <c r="A6" s="240">
        <f>A5+1</f>
        <v>3</v>
      </c>
      <c r="B6" s="244" t="s">
        <v>3</v>
      </c>
      <c r="C6" s="222" t="s">
        <v>37</v>
      </c>
      <c r="D6" s="103">
        <v>11</v>
      </c>
      <c r="E6" s="103">
        <v>11.2</v>
      </c>
      <c r="F6" s="103">
        <v>11.3</v>
      </c>
      <c r="G6" s="246">
        <f>F6/E6*100</f>
        <v>100.89285714285717</v>
      </c>
    </row>
    <row r="7" spans="1:12" s="109" customFormat="1" ht="14.25">
      <c r="A7" s="240">
        <f>A6+1</f>
        <v>4</v>
      </c>
      <c r="B7" s="244" t="s">
        <v>53</v>
      </c>
      <c r="C7" s="222" t="s">
        <v>38</v>
      </c>
      <c r="D7" s="103">
        <v>8.3</v>
      </c>
      <c r="E7" s="103">
        <v>9.2</v>
      </c>
      <c r="F7" s="103">
        <v>9.2</v>
      </c>
      <c r="G7" s="246">
        <f>F7/E7*100</f>
        <v>100</v>
      </c>
      <c r="L7" s="110"/>
    </row>
    <row r="8" spans="1:12" s="109" customFormat="1" ht="14.25">
      <c r="A8" s="240">
        <f>A7+1</f>
        <v>5</v>
      </c>
      <c r="B8" s="249" t="s">
        <v>52</v>
      </c>
      <c r="C8" s="222" t="s">
        <v>38</v>
      </c>
      <c r="D8" s="103">
        <v>0.5</v>
      </c>
      <c r="E8" s="103">
        <v>0.7</v>
      </c>
      <c r="F8" s="103">
        <v>0.7</v>
      </c>
      <c r="G8" s="246">
        <f>F8/E8*100</f>
        <v>100</v>
      </c>
      <c r="L8" s="110"/>
    </row>
    <row r="9" spans="1:12" s="109" customFormat="1" ht="15.75">
      <c r="A9" s="240"/>
      <c r="B9" s="241" t="s">
        <v>67</v>
      </c>
      <c r="C9" s="222"/>
      <c r="D9" s="248"/>
      <c r="E9" s="103"/>
      <c r="F9" s="103"/>
      <c r="G9" s="246"/>
      <c r="L9" s="110"/>
    </row>
    <row r="10" spans="1:7" s="109" customFormat="1" ht="15.75">
      <c r="A10" s="240">
        <f>A8+1</f>
        <v>6</v>
      </c>
      <c r="B10" s="244" t="s">
        <v>4</v>
      </c>
      <c r="C10" s="222" t="s">
        <v>39</v>
      </c>
      <c r="D10" s="248">
        <v>223.7</v>
      </c>
      <c r="E10" s="224">
        <v>120</v>
      </c>
      <c r="F10" s="103">
        <v>316.3</v>
      </c>
      <c r="G10" s="246">
        <f>F10/E10*100</f>
        <v>263.5833333333333</v>
      </c>
    </row>
    <row r="11" spans="1:7" s="250" customFormat="1" ht="15.75">
      <c r="A11" s="240"/>
      <c r="B11" s="244" t="s">
        <v>54</v>
      </c>
      <c r="C11" s="222" t="s">
        <v>39</v>
      </c>
      <c r="D11" s="248">
        <v>115.4</v>
      </c>
      <c r="E11" s="224">
        <v>65</v>
      </c>
      <c r="F11" s="103">
        <v>247.2</v>
      </c>
      <c r="G11" s="246">
        <f>F11/E11*100</f>
        <v>380.30769230769226</v>
      </c>
    </row>
    <row r="12" spans="1:7" s="109" customFormat="1" ht="15.75">
      <c r="A12" s="240">
        <f>A10+1</f>
        <v>7</v>
      </c>
      <c r="B12" s="251" t="s">
        <v>5</v>
      </c>
      <c r="C12" s="222"/>
      <c r="D12" s="248">
        <v>23280</v>
      </c>
      <c r="E12" s="103">
        <v>24735</v>
      </c>
      <c r="F12" s="103">
        <v>25000</v>
      </c>
      <c r="G12" s="253">
        <f>F12/E12*100</f>
        <v>101.07135637760258</v>
      </c>
    </row>
    <row r="13" spans="1:7" s="109" customFormat="1" ht="42.75">
      <c r="A13" s="240">
        <v>8</v>
      </c>
      <c r="B13" s="252" t="s">
        <v>122</v>
      </c>
      <c r="C13" s="222" t="s">
        <v>42</v>
      </c>
      <c r="D13" s="248">
        <v>60.8</v>
      </c>
      <c r="E13" s="103">
        <v>53.8</v>
      </c>
      <c r="F13" s="103">
        <v>55.8</v>
      </c>
      <c r="G13" s="253">
        <f>F13/E13*100</f>
        <v>103.7174721189591</v>
      </c>
    </row>
    <row r="14" spans="1:7" s="109" customFormat="1" ht="42.75">
      <c r="A14" s="240">
        <v>9</v>
      </c>
      <c r="B14" s="244" t="s">
        <v>74</v>
      </c>
      <c r="C14" s="222" t="s">
        <v>40</v>
      </c>
      <c r="D14" s="245">
        <v>1567</v>
      </c>
      <c r="E14" s="225">
        <v>1587</v>
      </c>
      <c r="F14" s="225">
        <v>1640</v>
      </c>
      <c r="G14" s="253">
        <f>F14/E14*100</f>
        <v>103.33963453056082</v>
      </c>
    </row>
    <row r="15" spans="1:7" s="109" customFormat="1" ht="15.75">
      <c r="A15" s="240"/>
      <c r="B15" s="254" t="s">
        <v>68</v>
      </c>
      <c r="C15" s="222"/>
      <c r="D15" s="248"/>
      <c r="E15" s="103"/>
      <c r="F15" s="103"/>
      <c r="G15" s="246"/>
    </row>
    <row r="16" spans="1:15" s="109" customFormat="1" ht="15.75">
      <c r="A16" s="240">
        <f>A14+1</f>
        <v>10</v>
      </c>
      <c r="B16" s="244" t="s">
        <v>11</v>
      </c>
      <c r="C16" s="222" t="s">
        <v>42</v>
      </c>
      <c r="D16" s="248">
        <v>3857.8</v>
      </c>
      <c r="E16" s="103">
        <f>E21+E26+E31+E36</f>
        <v>4005.8</v>
      </c>
      <c r="F16" s="103">
        <v>4103</v>
      </c>
      <c r="G16" s="246">
        <f aca="true" t="shared" si="0" ref="G16:G23">F16/E16*100</f>
        <v>102.42648160167755</v>
      </c>
      <c r="L16" s="110"/>
      <c r="N16" s="255"/>
      <c r="O16" s="256"/>
    </row>
    <row r="17" spans="1:12" s="109" customFormat="1" ht="15.75">
      <c r="A17" s="257">
        <f>A16+1</f>
        <v>11</v>
      </c>
      <c r="B17" s="244" t="s">
        <v>60</v>
      </c>
      <c r="C17" s="222" t="s">
        <v>39</v>
      </c>
      <c r="D17" s="248">
        <v>65.4</v>
      </c>
      <c r="E17" s="103">
        <f>E22+E27+E32+E37</f>
        <v>31.5</v>
      </c>
      <c r="F17" s="103">
        <f>F22+F27+F32+F37</f>
        <v>50.2</v>
      </c>
      <c r="G17" s="246">
        <f t="shared" si="0"/>
        <v>159.36507936507937</v>
      </c>
      <c r="L17" s="110"/>
    </row>
    <row r="18" spans="1:12" s="109" customFormat="1" ht="28.5">
      <c r="A18" s="257">
        <f>A17+1</f>
        <v>12</v>
      </c>
      <c r="B18" s="244" t="s">
        <v>8</v>
      </c>
      <c r="C18" s="222" t="s">
        <v>43</v>
      </c>
      <c r="D18" s="261">
        <v>2804</v>
      </c>
      <c r="E18" s="103">
        <v>2645</v>
      </c>
      <c r="F18" s="258">
        <v>3026</v>
      </c>
      <c r="G18" s="253">
        <f t="shared" si="0"/>
        <v>114.40453686200378</v>
      </c>
      <c r="L18" s="110"/>
    </row>
    <row r="19" spans="1:7" s="109" customFormat="1" ht="15.75">
      <c r="A19" s="257">
        <v>13</v>
      </c>
      <c r="B19" s="252" t="s">
        <v>75</v>
      </c>
      <c r="C19" s="222" t="s">
        <v>40</v>
      </c>
      <c r="D19" s="341">
        <v>22400</v>
      </c>
      <c r="E19" s="259">
        <v>22000</v>
      </c>
      <c r="F19" s="259">
        <v>22600</v>
      </c>
      <c r="G19" s="246">
        <f t="shared" si="0"/>
        <v>102.72727272727273</v>
      </c>
    </row>
    <row r="20" spans="1:7" s="109" customFormat="1" ht="15.75">
      <c r="A20" s="257"/>
      <c r="B20" s="260" t="s">
        <v>10</v>
      </c>
      <c r="C20" s="222"/>
      <c r="D20" s="261"/>
      <c r="E20" s="103"/>
      <c r="F20" s="103"/>
      <c r="G20" s="246"/>
    </row>
    <row r="21" spans="1:14" s="109" customFormat="1" ht="15.75">
      <c r="A21" s="257">
        <f>A19+1</f>
        <v>14</v>
      </c>
      <c r="B21" s="244" t="s">
        <v>11</v>
      </c>
      <c r="C21" s="222" t="s">
        <v>42</v>
      </c>
      <c r="D21" s="248">
        <v>3526</v>
      </c>
      <c r="E21" s="103">
        <v>3600</v>
      </c>
      <c r="F21" s="103">
        <v>3634</v>
      </c>
      <c r="G21" s="246">
        <f t="shared" si="0"/>
        <v>100.94444444444444</v>
      </c>
      <c r="L21" s="110"/>
      <c r="N21" s="255"/>
    </row>
    <row r="22" spans="1:12" s="109" customFormat="1" ht="15.75">
      <c r="A22" s="257">
        <f>A21+1</f>
        <v>15</v>
      </c>
      <c r="B22" s="244" t="s">
        <v>60</v>
      </c>
      <c r="C22" s="222" t="s">
        <v>42</v>
      </c>
      <c r="D22" s="248">
        <v>40.9</v>
      </c>
      <c r="E22" s="103">
        <v>31</v>
      </c>
      <c r="F22" s="103">
        <v>42.9</v>
      </c>
      <c r="G22" s="246">
        <f t="shared" si="0"/>
        <v>138.38709677419354</v>
      </c>
      <c r="L22" s="110"/>
    </row>
    <row r="23" spans="1:12" s="109" customFormat="1" ht="28.5">
      <c r="A23" s="257">
        <f>A22+1</f>
        <v>16</v>
      </c>
      <c r="B23" s="244" t="s">
        <v>8</v>
      </c>
      <c r="C23" s="222" t="s">
        <v>43</v>
      </c>
      <c r="D23" s="245">
        <v>9687</v>
      </c>
      <c r="E23" s="225">
        <v>9836</v>
      </c>
      <c r="F23" s="225">
        <v>10560</v>
      </c>
      <c r="G23" s="246">
        <f t="shared" si="0"/>
        <v>107.36071573810493</v>
      </c>
      <c r="H23" s="262"/>
      <c r="L23" s="110"/>
    </row>
    <row r="24" spans="1:12" s="109" customFormat="1" ht="15.75">
      <c r="A24" s="257">
        <v>17</v>
      </c>
      <c r="B24" s="252" t="s">
        <v>75</v>
      </c>
      <c r="C24" s="222" t="s">
        <v>40</v>
      </c>
      <c r="D24" s="248">
        <v>26632</v>
      </c>
      <c r="E24" s="103">
        <v>26500</v>
      </c>
      <c r="F24" s="103">
        <v>27160</v>
      </c>
      <c r="G24" s="253">
        <f>F24/E24*100</f>
        <v>102.49056603773585</v>
      </c>
      <c r="L24" s="110"/>
    </row>
    <row r="25" spans="1:7" s="109" customFormat="1" ht="15.75">
      <c r="A25" s="257"/>
      <c r="B25" s="263" t="s">
        <v>87</v>
      </c>
      <c r="C25" s="264"/>
      <c r="D25" s="248"/>
      <c r="E25" s="103"/>
      <c r="F25" s="103"/>
      <c r="G25" s="265"/>
    </row>
    <row r="26" spans="1:7" s="109" customFormat="1" ht="15.75">
      <c r="A26" s="257">
        <f>A24+1</f>
        <v>18</v>
      </c>
      <c r="B26" s="266" t="s">
        <v>11</v>
      </c>
      <c r="C26" s="222" t="s">
        <v>42</v>
      </c>
      <c r="D26" s="248">
        <v>2.8</v>
      </c>
      <c r="E26" s="103">
        <v>2.8</v>
      </c>
      <c r="F26" s="103">
        <v>3.1</v>
      </c>
      <c r="G26" s="253">
        <f>F26/E26*100</f>
        <v>110.71428571428572</v>
      </c>
    </row>
    <row r="27" spans="1:7" s="109" customFormat="1" ht="15.75">
      <c r="A27" s="257">
        <f>A26+1</f>
        <v>19</v>
      </c>
      <c r="B27" s="266" t="s">
        <v>60</v>
      </c>
      <c r="C27" s="222" t="s">
        <v>42</v>
      </c>
      <c r="D27" s="248">
        <v>0</v>
      </c>
      <c r="E27" s="103">
        <v>0</v>
      </c>
      <c r="F27" s="103">
        <v>0</v>
      </c>
      <c r="G27" s="253">
        <v>0</v>
      </c>
    </row>
    <row r="28" spans="1:7" s="109" customFormat="1" ht="28.5">
      <c r="A28" s="257">
        <f>A27+1</f>
        <v>20</v>
      </c>
      <c r="B28" s="266" t="s">
        <v>8</v>
      </c>
      <c r="C28" s="222" t="s">
        <v>43</v>
      </c>
      <c r="D28" s="267">
        <v>233</v>
      </c>
      <c r="E28" s="268">
        <v>233</v>
      </c>
      <c r="F28" s="269">
        <v>258</v>
      </c>
      <c r="G28" s="253">
        <f>F28/E28*100</f>
        <v>110.72961373390558</v>
      </c>
    </row>
    <row r="29" spans="1:7" s="109" customFormat="1" ht="15.75">
      <c r="A29" s="257">
        <f>A28+1</f>
        <v>21</v>
      </c>
      <c r="B29" s="270" t="s">
        <v>75</v>
      </c>
      <c r="C29" s="222" t="s">
        <v>40</v>
      </c>
      <c r="D29" s="271">
        <v>16544</v>
      </c>
      <c r="E29" s="225">
        <v>16020</v>
      </c>
      <c r="F29" s="272">
        <v>17000</v>
      </c>
      <c r="G29" s="253">
        <f>F29/E29*100</f>
        <v>106.11735330836454</v>
      </c>
    </row>
    <row r="30" spans="1:7" s="109" customFormat="1" ht="28.5">
      <c r="A30" s="257"/>
      <c r="B30" s="273" t="s">
        <v>61</v>
      </c>
      <c r="C30" s="264"/>
      <c r="D30" s="267"/>
      <c r="E30" s="103"/>
      <c r="F30" s="103"/>
      <c r="G30" s="253"/>
    </row>
    <row r="31" spans="1:12" s="109" customFormat="1" ht="15.75">
      <c r="A31" s="257">
        <v>22</v>
      </c>
      <c r="B31" s="244" t="s">
        <v>11</v>
      </c>
      <c r="C31" s="222" t="s">
        <v>42</v>
      </c>
      <c r="D31" s="248">
        <v>185.9</v>
      </c>
      <c r="E31" s="103">
        <v>260</v>
      </c>
      <c r="F31" s="103">
        <v>326.8</v>
      </c>
      <c r="G31" s="253">
        <f aca="true" t="shared" si="1" ref="G31:G39">F31/E31*100</f>
        <v>125.69230769230771</v>
      </c>
      <c r="L31" s="114"/>
    </row>
    <row r="32" spans="1:12" s="109" customFormat="1" ht="15.75">
      <c r="A32" s="257">
        <f>A31+1</f>
        <v>23</v>
      </c>
      <c r="B32" s="244" t="s">
        <v>60</v>
      </c>
      <c r="C32" s="222" t="s">
        <v>42</v>
      </c>
      <c r="D32" s="248">
        <v>0</v>
      </c>
      <c r="E32" s="103">
        <v>0</v>
      </c>
      <c r="F32" s="103">
        <v>0.2</v>
      </c>
      <c r="G32" s="253">
        <v>102</v>
      </c>
      <c r="L32" s="110"/>
    </row>
    <row r="33" spans="1:12" s="109" customFormat="1" ht="28.5">
      <c r="A33" s="257">
        <f>A32+1</f>
        <v>24</v>
      </c>
      <c r="B33" s="244" t="s">
        <v>8</v>
      </c>
      <c r="C33" s="222" t="s">
        <v>43</v>
      </c>
      <c r="D33" s="274">
        <v>222</v>
      </c>
      <c r="E33" s="212">
        <v>311</v>
      </c>
      <c r="F33" s="212">
        <v>391</v>
      </c>
      <c r="G33" s="253">
        <f t="shared" si="1"/>
        <v>125.7234726688103</v>
      </c>
      <c r="L33" s="110"/>
    </row>
    <row r="34" spans="1:7" s="109" customFormat="1" ht="15.75">
      <c r="A34" s="257">
        <v>25</v>
      </c>
      <c r="B34" s="252" t="s">
        <v>75</v>
      </c>
      <c r="C34" s="222" t="s">
        <v>40</v>
      </c>
      <c r="D34" s="275">
        <v>18000</v>
      </c>
      <c r="E34" s="223">
        <v>18000</v>
      </c>
      <c r="F34" s="223">
        <v>16516</v>
      </c>
      <c r="G34" s="253">
        <f t="shared" si="1"/>
        <v>91.75555555555556</v>
      </c>
    </row>
    <row r="35" spans="1:7" s="109" customFormat="1" ht="28.5">
      <c r="A35" s="257"/>
      <c r="B35" s="260" t="s">
        <v>78</v>
      </c>
      <c r="C35" s="264"/>
      <c r="D35" s="274"/>
      <c r="E35" s="103"/>
      <c r="F35" s="103"/>
      <c r="G35" s="253"/>
    </row>
    <row r="36" spans="1:7" s="109" customFormat="1" ht="15.75">
      <c r="A36" s="257">
        <f>A34+1</f>
        <v>26</v>
      </c>
      <c r="B36" s="244" t="s">
        <v>11</v>
      </c>
      <c r="C36" s="222" t="s">
        <v>42</v>
      </c>
      <c r="D36" s="248">
        <v>143</v>
      </c>
      <c r="E36" s="103">
        <v>143</v>
      </c>
      <c r="F36" s="103">
        <v>139.1</v>
      </c>
      <c r="G36" s="253">
        <f t="shared" si="1"/>
        <v>97.27272727272727</v>
      </c>
    </row>
    <row r="37" spans="1:7" s="109" customFormat="1" ht="15.75">
      <c r="A37" s="257">
        <f>A36+1</f>
        <v>27</v>
      </c>
      <c r="B37" s="244" t="s">
        <v>60</v>
      </c>
      <c r="C37" s="222" t="s">
        <v>42</v>
      </c>
      <c r="D37" s="248">
        <v>3.2</v>
      </c>
      <c r="E37" s="224">
        <v>0.5</v>
      </c>
      <c r="F37" s="103">
        <v>7.1</v>
      </c>
      <c r="G37" s="253">
        <f t="shared" si="1"/>
        <v>1420</v>
      </c>
    </row>
    <row r="38" spans="1:7" s="109" customFormat="1" ht="28.5">
      <c r="A38" s="257">
        <f>A37+1</f>
        <v>28</v>
      </c>
      <c r="B38" s="244" t="s">
        <v>8</v>
      </c>
      <c r="C38" s="222" t="s">
        <v>43</v>
      </c>
      <c r="D38" s="261">
        <v>872</v>
      </c>
      <c r="E38" s="342">
        <v>872</v>
      </c>
      <c r="F38" s="258">
        <v>848</v>
      </c>
      <c r="G38" s="253">
        <f t="shared" si="1"/>
        <v>97.24770642201835</v>
      </c>
    </row>
    <row r="39" spans="1:7" s="109" customFormat="1" ht="15.75">
      <c r="A39" s="257">
        <v>29</v>
      </c>
      <c r="B39" s="252" t="s">
        <v>75</v>
      </c>
      <c r="C39" s="222" t="s">
        <v>40</v>
      </c>
      <c r="D39" s="275">
        <v>18169</v>
      </c>
      <c r="E39" s="223">
        <v>19900</v>
      </c>
      <c r="F39" s="223">
        <v>18950</v>
      </c>
      <c r="G39" s="253">
        <f t="shared" si="1"/>
        <v>95.22613065326632</v>
      </c>
    </row>
    <row r="40" spans="1:7" s="109" customFormat="1" ht="15.75">
      <c r="A40" s="257"/>
      <c r="B40" s="276" t="s">
        <v>12</v>
      </c>
      <c r="C40" s="264"/>
      <c r="D40" s="261"/>
      <c r="E40" s="224"/>
      <c r="F40" s="103"/>
      <c r="G40" s="103"/>
    </row>
    <row r="41" spans="1:7" s="109" customFormat="1" ht="15.75">
      <c r="A41" s="257">
        <f>A39+1</f>
        <v>30</v>
      </c>
      <c r="B41" s="252" t="s">
        <v>136</v>
      </c>
      <c r="C41" s="222" t="s">
        <v>42</v>
      </c>
      <c r="D41" s="248">
        <v>890.2</v>
      </c>
      <c r="E41" s="224">
        <v>935.2</v>
      </c>
      <c r="F41" s="103">
        <v>1028.9</v>
      </c>
      <c r="G41" s="253">
        <f>F41/E41*100</f>
        <v>110.01924721984602</v>
      </c>
    </row>
    <row r="42" spans="1:7" s="109" customFormat="1" ht="15.75">
      <c r="A42" s="257">
        <f>A41+1</f>
        <v>31</v>
      </c>
      <c r="B42" s="244" t="s">
        <v>60</v>
      </c>
      <c r="C42" s="222" t="s">
        <v>42</v>
      </c>
      <c r="D42" s="248">
        <v>21.3</v>
      </c>
      <c r="E42" s="224">
        <v>27</v>
      </c>
      <c r="F42" s="103">
        <v>48.9</v>
      </c>
      <c r="G42" s="253">
        <f>F42/E42*100</f>
        <v>181.11111111111111</v>
      </c>
    </row>
    <row r="43" spans="1:7" s="109" customFormat="1" ht="28.5">
      <c r="A43" s="257">
        <f>A42+1</f>
        <v>32</v>
      </c>
      <c r="B43" s="252" t="s">
        <v>8</v>
      </c>
      <c r="C43" s="222" t="s">
        <v>43</v>
      </c>
      <c r="D43" s="343">
        <v>0.234</v>
      </c>
      <c r="E43" s="224">
        <v>260</v>
      </c>
      <c r="F43" s="278">
        <v>291</v>
      </c>
      <c r="G43" s="253">
        <f>F43/E43*100</f>
        <v>111.92307692307692</v>
      </c>
    </row>
    <row r="44" spans="1:7" s="109" customFormat="1" ht="15.75">
      <c r="A44" s="257">
        <v>33</v>
      </c>
      <c r="B44" s="252" t="s">
        <v>9</v>
      </c>
      <c r="C44" s="222" t="s">
        <v>44</v>
      </c>
      <c r="D44" s="248"/>
      <c r="E44" s="224">
        <v>3530</v>
      </c>
      <c r="F44" s="278">
        <v>3530</v>
      </c>
      <c r="G44" s="253">
        <f>F44/E44*100</f>
        <v>100</v>
      </c>
    </row>
    <row r="45" spans="1:7" s="109" customFormat="1" ht="15.75">
      <c r="A45" s="257">
        <v>34</v>
      </c>
      <c r="B45" s="252" t="s">
        <v>13</v>
      </c>
      <c r="C45" s="222" t="s">
        <v>40</v>
      </c>
      <c r="D45" s="344">
        <v>10000</v>
      </c>
      <c r="E45" s="103">
        <v>11000</v>
      </c>
      <c r="F45" s="103">
        <v>11500</v>
      </c>
      <c r="G45" s="253">
        <f>F45/E45*100</f>
        <v>104.54545454545455</v>
      </c>
    </row>
    <row r="46" spans="1:7" s="109" customFormat="1" ht="15.75">
      <c r="A46" s="279"/>
      <c r="B46" s="280" t="s">
        <v>18</v>
      </c>
      <c r="C46" s="264"/>
      <c r="D46" s="248"/>
      <c r="E46" s="224"/>
      <c r="F46" s="103"/>
      <c r="G46" s="253"/>
    </row>
    <row r="47" spans="1:7" s="109" customFormat="1" ht="15.75">
      <c r="A47" s="279">
        <f>A45+1</f>
        <v>35</v>
      </c>
      <c r="B47" s="244" t="s">
        <v>19</v>
      </c>
      <c r="C47" s="222" t="s">
        <v>44</v>
      </c>
      <c r="D47" s="248">
        <v>65</v>
      </c>
      <c r="E47" s="224">
        <v>350</v>
      </c>
      <c r="F47" s="103">
        <v>350</v>
      </c>
      <c r="G47" s="253">
        <f>F47/E47*100</f>
        <v>100</v>
      </c>
    </row>
    <row r="48" spans="1:12" s="109" customFormat="1" ht="15.75">
      <c r="A48" s="279">
        <f>A47+1</f>
        <v>36</v>
      </c>
      <c r="B48" s="244" t="s">
        <v>20</v>
      </c>
      <c r="C48" s="222" t="s">
        <v>39</v>
      </c>
      <c r="D48" s="274">
        <v>0.4</v>
      </c>
      <c r="E48" s="224">
        <v>0.6</v>
      </c>
      <c r="F48" s="212">
        <v>0.6</v>
      </c>
      <c r="G48" s="253">
        <f>F48/E48*100</f>
        <v>100</v>
      </c>
      <c r="L48" s="110"/>
    </row>
    <row r="49" spans="1:12" s="109" customFormat="1" ht="15.75">
      <c r="A49" s="279">
        <v>37</v>
      </c>
      <c r="B49" s="244" t="s">
        <v>9</v>
      </c>
      <c r="C49" s="222" t="s">
        <v>44</v>
      </c>
      <c r="D49" s="274"/>
      <c r="E49" s="224">
        <v>38</v>
      </c>
      <c r="F49" s="212">
        <v>38</v>
      </c>
      <c r="G49" s="253">
        <f>F49/E49*100</f>
        <v>100</v>
      </c>
      <c r="L49" s="110"/>
    </row>
    <row r="50" spans="1:12" s="109" customFormat="1" ht="15.75">
      <c r="A50" s="279">
        <v>38</v>
      </c>
      <c r="B50" s="244" t="s">
        <v>60</v>
      </c>
      <c r="C50" s="222" t="s">
        <v>39</v>
      </c>
      <c r="D50" s="248">
        <v>0.2</v>
      </c>
      <c r="E50" s="224">
        <v>0.5</v>
      </c>
      <c r="F50" s="212">
        <v>0.5</v>
      </c>
      <c r="G50" s="253">
        <f>F50/E50*100</f>
        <v>100</v>
      </c>
      <c r="L50" s="110"/>
    </row>
    <row r="51" spans="1:12" s="109" customFormat="1" ht="15.75">
      <c r="A51" s="279">
        <v>39</v>
      </c>
      <c r="B51" s="252" t="s">
        <v>75</v>
      </c>
      <c r="C51" s="222" t="s">
        <v>40</v>
      </c>
      <c r="D51" s="248">
        <v>11500</v>
      </c>
      <c r="E51" s="103">
        <v>11500</v>
      </c>
      <c r="F51" s="103">
        <v>11500</v>
      </c>
      <c r="G51" s="253">
        <f>F51/E51*100</f>
        <v>100</v>
      </c>
      <c r="L51" s="110"/>
    </row>
    <row r="52" spans="1:12" s="109" customFormat="1" ht="30.75">
      <c r="A52" s="240"/>
      <c r="B52" s="276" t="s">
        <v>21</v>
      </c>
      <c r="C52" s="222"/>
      <c r="D52" s="281"/>
      <c r="E52" s="216"/>
      <c r="F52" s="216"/>
      <c r="G52" s="253"/>
      <c r="L52" s="110"/>
    </row>
    <row r="53" spans="1:12" s="109" customFormat="1" ht="15.75">
      <c r="A53" s="240">
        <f>A51+1</f>
        <v>40</v>
      </c>
      <c r="B53" s="244" t="s">
        <v>22</v>
      </c>
      <c r="C53" s="222" t="s">
        <v>42</v>
      </c>
      <c r="D53" s="248">
        <v>1223.7</v>
      </c>
      <c r="E53" s="103">
        <v>1300</v>
      </c>
      <c r="F53" s="103">
        <v>1300</v>
      </c>
      <c r="G53" s="253">
        <v>100</v>
      </c>
      <c r="L53" s="110"/>
    </row>
    <row r="54" spans="1:12" s="109" customFormat="1" ht="15.75">
      <c r="A54" s="279">
        <f>A53+1</f>
        <v>41</v>
      </c>
      <c r="B54" s="244" t="s">
        <v>23</v>
      </c>
      <c r="C54" s="222" t="s">
        <v>42</v>
      </c>
      <c r="D54" s="248">
        <v>239.8</v>
      </c>
      <c r="E54" s="103">
        <v>260</v>
      </c>
      <c r="F54" s="103">
        <v>362.8</v>
      </c>
      <c r="G54" s="253">
        <f>F54/E54*100</f>
        <v>139.53846153846155</v>
      </c>
      <c r="L54" s="110"/>
    </row>
    <row r="55" spans="1:7" s="109" customFormat="1" ht="15.75">
      <c r="A55" s="279">
        <f>A54+1</f>
        <v>42</v>
      </c>
      <c r="B55" s="244" t="s">
        <v>24</v>
      </c>
      <c r="C55" s="222" t="s">
        <v>42</v>
      </c>
      <c r="D55" s="248">
        <v>39.2</v>
      </c>
      <c r="E55" s="103">
        <v>45</v>
      </c>
      <c r="F55" s="103">
        <v>47.7</v>
      </c>
      <c r="G55" s="253">
        <f>F55/E55*100</f>
        <v>106</v>
      </c>
    </row>
    <row r="56" spans="1:12" s="109" customFormat="1" ht="15.75">
      <c r="A56" s="279">
        <f>A55+1</f>
        <v>43</v>
      </c>
      <c r="B56" s="244" t="s">
        <v>9</v>
      </c>
      <c r="C56" s="222" t="s">
        <v>44</v>
      </c>
      <c r="D56" s="248">
        <v>1170</v>
      </c>
      <c r="E56" s="218">
        <v>1170</v>
      </c>
      <c r="F56" s="103">
        <v>1170</v>
      </c>
      <c r="G56" s="253">
        <f>F56/E56*100</f>
        <v>100</v>
      </c>
      <c r="L56" s="282"/>
    </row>
    <row r="57" spans="1:7" s="109" customFormat="1" ht="15.75">
      <c r="A57" s="279">
        <f>A56+1</f>
        <v>44</v>
      </c>
      <c r="B57" s="244" t="s">
        <v>16</v>
      </c>
      <c r="C57" s="222" t="s">
        <v>40</v>
      </c>
      <c r="D57" s="248">
        <v>11500</v>
      </c>
      <c r="E57" s="218">
        <v>12000</v>
      </c>
      <c r="F57" s="103">
        <v>12000</v>
      </c>
      <c r="G57" s="253">
        <f>F57/E57*100</f>
        <v>100</v>
      </c>
    </row>
    <row r="58" spans="1:7" s="109" customFormat="1" ht="15.75">
      <c r="A58" s="279"/>
      <c r="B58" s="283" t="s">
        <v>25</v>
      </c>
      <c r="C58" s="264"/>
      <c r="D58" s="248"/>
      <c r="E58" s="103"/>
      <c r="F58" s="103"/>
      <c r="G58" s="103"/>
    </row>
    <row r="59" spans="1:12" s="109" customFormat="1" ht="57">
      <c r="A59" s="279">
        <f>A57+1</f>
        <v>45</v>
      </c>
      <c r="B59" s="252" t="s">
        <v>86</v>
      </c>
      <c r="C59" s="222" t="s">
        <v>42</v>
      </c>
      <c r="D59" s="245">
        <v>2119.7</v>
      </c>
      <c r="E59" s="225">
        <v>1400</v>
      </c>
      <c r="F59" s="225">
        <v>1641</v>
      </c>
      <c r="G59" s="246">
        <f>F59/E59*100</f>
        <v>117.21428571428572</v>
      </c>
      <c r="L59" s="113"/>
    </row>
    <row r="60" spans="1:7" s="109" customFormat="1" ht="15.75">
      <c r="A60" s="279">
        <f>A59+1</f>
        <v>46</v>
      </c>
      <c r="B60" s="252" t="s">
        <v>26</v>
      </c>
      <c r="C60" s="222" t="s">
        <v>50</v>
      </c>
      <c r="D60" s="284">
        <v>99</v>
      </c>
      <c r="E60" s="218">
        <v>64</v>
      </c>
      <c r="F60" s="218">
        <v>64</v>
      </c>
      <c r="G60" s="253">
        <f>F60/E60*100</f>
        <v>100</v>
      </c>
    </row>
    <row r="61" spans="1:7" s="109" customFormat="1" ht="85.5">
      <c r="A61" s="279">
        <v>47</v>
      </c>
      <c r="B61" s="252" t="s">
        <v>89</v>
      </c>
      <c r="C61" s="222" t="s">
        <v>38</v>
      </c>
      <c r="D61" s="245">
        <v>19.9</v>
      </c>
      <c r="E61" s="225">
        <v>15.1</v>
      </c>
      <c r="F61" s="246">
        <v>15.1</v>
      </c>
      <c r="G61" s="246">
        <f>F61/E61*100</f>
        <v>100</v>
      </c>
    </row>
    <row r="62" spans="1:7" s="109" customFormat="1" ht="28.5">
      <c r="A62" s="279">
        <v>48</v>
      </c>
      <c r="B62" s="252" t="s">
        <v>58</v>
      </c>
      <c r="C62" s="222" t="s">
        <v>44</v>
      </c>
      <c r="D62" s="294">
        <v>665</v>
      </c>
      <c r="E62" s="108">
        <v>452</v>
      </c>
      <c r="F62" s="108">
        <v>452</v>
      </c>
      <c r="G62" s="246">
        <f>F62/E62*100</f>
        <v>100</v>
      </c>
    </row>
    <row r="63" spans="1:7" s="109" customFormat="1" ht="15.75">
      <c r="A63" s="279">
        <v>49</v>
      </c>
      <c r="B63" s="252" t="s">
        <v>16</v>
      </c>
      <c r="C63" s="222" t="s">
        <v>40</v>
      </c>
      <c r="D63" s="245">
        <v>12300</v>
      </c>
      <c r="E63" s="225">
        <v>12500</v>
      </c>
      <c r="F63" s="225">
        <v>12500</v>
      </c>
      <c r="G63" s="246">
        <f>F63/E63*100</f>
        <v>100</v>
      </c>
    </row>
    <row r="64" spans="1:7" s="109" customFormat="1" ht="30.75">
      <c r="A64" s="279"/>
      <c r="B64" s="283" t="s">
        <v>33</v>
      </c>
      <c r="C64" s="264"/>
      <c r="D64" s="245"/>
      <c r="E64" s="225"/>
      <c r="F64" s="225"/>
      <c r="G64" s="225"/>
    </row>
    <row r="65" spans="1:15" s="109" customFormat="1" ht="42.75">
      <c r="A65" s="279">
        <f>A63+1</f>
        <v>50</v>
      </c>
      <c r="B65" s="244" t="s">
        <v>79</v>
      </c>
      <c r="C65" s="222" t="s">
        <v>49</v>
      </c>
      <c r="D65" s="245">
        <v>9305.8</v>
      </c>
      <c r="E65" s="225">
        <v>2060</v>
      </c>
      <c r="F65" s="225">
        <v>5827.1</v>
      </c>
      <c r="G65" s="246">
        <f>F65/E65*100</f>
        <v>282.868932038835</v>
      </c>
      <c r="L65" s="217"/>
      <c r="M65" s="217"/>
      <c r="N65" s="217"/>
      <c r="O65" s="285"/>
    </row>
    <row r="66" spans="1:15" s="109" customFormat="1" ht="15.75">
      <c r="A66" s="279">
        <v>51</v>
      </c>
      <c r="B66" s="244" t="s">
        <v>90</v>
      </c>
      <c r="C66" s="222" t="s">
        <v>50</v>
      </c>
      <c r="D66" s="345">
        <v>1055</v>
      </c>
      <c r="E66" s="286">
        <v>250</v>
      </c>
      <c r="F66" s="286">
        <v>214</v>
      </c>
      <c r="G66" s="246">
        <f>F66/E66*100</f>
        <v>85.6</v>
      </c>
      <c r="L66" s="217"/>
      <c r="M66" s="217"/>
      <c r="N66" s="217"/>
      <c r="O66" s="285"/>
    </row>
    <row r="67" spans="1:15" s="109" customFormat="1" ht="57">
      <c r="A67" s="279">
        <v>52</v>
      </c>
      <c r="B67" s="244" t="s">
        <v>94</v>
      </c>
      <c r="C67" s="222" t="s">
        <v>38</v>
      </c>
      <c r="D67" s="345">
        <v>32</v>
      </c>
      <c r="E67" s="286">
        <v>33</v>
      </c>
      <c r="F67" s="286">
        <v>34</v>
      </c>
      <c r="G67" s="246">
        <f>F67/E67*100</f>
        <v>103.03030303030303</v>
      </c>
      <c r="L67" s="217"/>
      <c r="M67" s="217"/>
      <c r="N67" s="217"/>
      <c r="O67" s="285"/>
    </row>
    <row r="68" spans="1:15" s="109" customFormat="1" ht="57">
      <c r="A68" s="279">
        <v>53</v>
      </c>
      <c r="B68" s="244" t="s">
        <v>93</v>
      </c>
      <c r="C68" s="222" t="s">
        <v>38</v>
      </c>
      <c r="D68" s="345">
        <v>85</v>
      </c>
      <c r="E68" s="286">
        <v>86</v>
      </c>
      <c r="F68" s="286">
        <v>86.3</v>
      </c>
      <c r="G68" s="246">
        <f>F68/E68*100</f>
        <v>100.34883720930232</v>
      </c>
      <c r="L68" s="217"/>
      <c r="M68" s="217"/>
      <c r="N68" s="217"/>
      <c r="O68" s="285"/>
    </row>
    <row r="69" spans="1:15" s="109" customFormat="1" ht="76.5">
      <c r="A69" s="279">
        <v>54</v>
      </c>
      <c r="B69" s="244" t="s">
        <v>91</v>
      </c>
      <c r="C69" s="287" t="s">
        <v>92</v>
      </c>
      <c r="D69" s="345">
        <v>39</v>
      </c>
      <c r="E69" s="225">
        <v>39.6</v>
      </c>
      <c r="F69" s="225">
        <v>20.3</v>
      </c>
      <c r="G69" s="246">
        <f>F69/E69*100</f>
        <v>51.26262626262626</v>
      </c>
      <c r="L69" s="217"/>
      <c r="M69" s="217"/>
      <c r="N69" s="217"/>
      <c r="O69" s="285"/>
    </row>
    <row r="70" spans="1:7" s="109" customFormat="1" ht="15.75">
      <c r="A70" s="240"/>
      <c r="B70" s="241" t="s">
        <v>69</v>
      </c>
      <c r="C70" s="222"/>
      <c r="D70" s="345"/>
      <c r="E70" s="286"/>
      <c r="F70" s="286"/>
      <c r="G70" s="286"/>
    </row>
    <row r="71" spans="1:7" s="109" customFormat="1" ht="62.25">
      <c r="A71" s="240">
        <f>A69+1</f>
        <v>55</v>
      </c>
      <c r="B71" s="220" t="s">
        <v>150</v>
      </c>
      <c r="C71" s="222" t="s">
        <v>44</v>
      </c>
      <c r="D71" s="245">
        <v>0</v>
      </c>
      <c r="E71" s="225">
        <v>4</v>
      </c>
      <c r="F71" s="225">
        <v>8</v>
      </c>
      <c r="G71" s="246">
        <f>F71/E71*100</f>
        <v>200</v>
      </c>
    </row>
    <row r="72" spans="1:7" s="109" customFormat="1" ht="109.5">
      <c r="A72" s="240">
        <v>56</v>
      </c>
      <c r="B72" s="220" t="s">
        <v>97</v>
      </c>
      <c r="C72" s="288" t="s">
        <v>38</v>
      </c>
      <c r="D72" s="245">
        <v>18</v>
      </c>
      <c r="E72" s="225">
        <v>16</v>
      </c>
      <c r="F72" s="225">
        <v>18</v>
      </c>
      <c r="G72" s="246">
        <f aca="true" t="shared" si="2" ref="G72:G77">F72/E72*100</f>
        <v>112.5</v>
      </c>
    </row>
    <row r="73" spans="1:7" s="109" customFormat="1" ht="62.25">
      <c r="A73" s="240">
        <v>57</v>
      </c>
      <c r="B73" s="220" t="s">
        <v>96</v>
      </c>
      <c r="C73" s="288" t="s">
        <v>38</v>
      </c>
      <c r="D73" s="245">
        <v>17</v>
      </c>
      <c r="E73" s="225">
        <v>17</v>
      </c>
      <c r="F73" s="225">
        <v>17</v>
      </c>
      <c r="G73" s="246">
        <f t="shared" si="2"/>
        <v>100</v>
      </c>
    </row>
    <row r="74" spans="1:7" s="109" customFormat="1" ht="93.75">
      <c r="A74" s="240">
        <v>58</v>
      </c>
      <c r="B74" s="220" t="s">
        <v>70</v>
      </c>
      <c r="C74" s="288" t="s">
        <v>98</v>
      </c>
      <c r="D74" s="245">
        <v>150</v>
      </c>
      <c r="E74" s="225">
        <v>150</v>
      </c>
      <c r="F74" s="225">
        <v>150</v>
      </c>
      <c r="G74" s="246">
        <f t="shared" si="2"/>
        <v>100</v>
      </c>
    </row>
    <row r="75" spans="1:7" s="109" customFormat="1" ht="78">
      <c r="A75" s="240">
        <f>A73+1</f>
        <v>58</v>
      </c>
      <c r="B75" s="220" t="s">
        <v>99</v>
      </c>
      <c r="C75" s="288" t="s">
        <v>38</v>
      </c>
      <c r="D75" s="245">
        <v>37</v>
      </c>
      <c r="E75" s="225">
        <v>37</v>
      </c>
      <c r="F75" s="225">
        <v>37</v>
      </c>
      <c r="G75" s="246">
        <f t="shared" si="2"/>
        <v>100</v>
      </c>
    </row>
    <row r="76" spans="1:7" s="109" customFormat="1" ht="93.75">
      <c r="A76" s="240">
        <f>A74+1</f>
        <v>59</v>
      </c>
      <c r="B76" s="220" t="s">
        <v>100</v>
      </c>
      <c r="C76" s="288" t="s">
        <v>38</v>
      </c>
      <c r="D76" s="245">
        <v>5</v>
      </c>
      <c r="E76" s="225">
        <v>3.5</v>
      </c>
      <c r="F76" s="225">
        <v>1.6</v>
      </c>
      <c r="G76" s="246">
        <f t="shared" si="2"/>
        <v>45.714285714285715</v>
      </c>
    </row>
    <row r="77" spans="1:12" s="109" customFormat="1" ht="78">
      <c r="A77" s="240">
        <f>A75+1</f>
        <v>59</v>
      </c>
      <c r="B77" s="220" t="s">
        <v>101</v>
      </c>
      <c r="C77" s="288" t="s">
        <v>38</v>
      </c>
      <c r="D77" s="245">
        <v>56.9</v>
      </c>
      <c r="E77" s="225">
        <v>40</v>
      </c>
      <c r="F77" s="225">
        <v>29.6</v>
      </c>
      <c r="G77" s="246">
        <f t="shared" si="2"/>
        <v>74</v>
      </c>
      <c r="L77" s="289"/>
    </row>
    <row r="78" spans="1:7" s="109" customFormat="1" ht="15.75">
      <c r="A78" s="279"/>
      <c r="B78" s="276" t="s">
        <v>57</v>
      </c>
      <c r="C78" s="222"/>
      <c r="D78" s="290"/>
      <c r="E78" s="291"/>
      <c r="F78" s="291"/>
      <c r="G78" s="291"/>
    </row>
    <row r="79" spans="1:7" s="109" customFormat="1" ht="15.75">
      <c r="A79" s="279">
        <v>60</v>
      </c>
      <c r="B79" s="244" t="s">
        <v>23</v>
      </c>
      <c r="C79" s="222" t="s">
        <v>43</v>
      </c>
      <c r="D79" s="248">
        <v>1146.9</v>
      </c>
      <c r="E79" s="224">
        <v>1100</v>
      </c>
      <c r="F79" s="103">
        <v>1100</v>
      </c>
      <c r="G79" s="246">
        <f>F79/E79*100</f>
        <v>100</v>
      </c>
    </row>
    <row r="80" spans="1:7" s="109" customFormat="1" ht="15.75">
      <c r="A80" s="279">
        <f>A79+1</f>
        <v>61</v>
      </c>
      <c r="B80" s="244" t="s">
        <v>9</v>
      </c>
      <c r="C80" s="222" t="s">
        <v>44</v>
      </c>
      <c r="D80" s="248">
        <v>166</v>
      </c>
      <c r="E80" s="103">
        <v>164</v>
      </c>
      <c r="F80" s="103">
        <v>164</v>
      </c>
      <c r="G80" s="246">
        <f aca="true" t="shared" si="3" ref="G80:G110">F80/E80*100</f>
        <v>100</v>
      </c>
    </row>
    <row r="81" spans="1:12" s="109" customFormat="1" ht="15.75">
      <c r="A81" s="279">
        <f>A80+1</f>
        <v>62</v>
      </c>
      <c r="B81" s="244" t="s">
        <v>16</v>
      </c>
      <c r="C81" s="222" t="s">
        <v>40</v>
      </c>
      <c r="D81" s="248">
        <v>15111.8</v>
      </c>
      <c r="E81" s="103">
        <v>14487.5</v>
      </c>
      <c r="F81" s="103">
        <v>14487.5</v>
      </c>
      <c r="G81" s="246">
        <f t="shared" si="3"/>
        <v>100</v>
      </c>
      <c r="H81" s="218">
        <v>11585</v>
      </c>
      <c r="L81" s="110"/>
    </row>
    <row r="82" spans="1:12" s="109" customFormat="1" ht="28.5">
      <c r="A82" s="279">
        <v>63</v>
      </c>
      <c r="B82" s="292" t="s">
        <v>137</v>
      </c>
      <c r="C82" s="444" t="s">
        <v>138</v>
      </c>
      <c r="D82" s="245"/>
      <c r="E82" s="224">
        <v>96.7</v>
      </c>
      <c r="F82" s="103">
        <v>96.7</v>
      </c>
      <c r="G82" s="246">
        <f t="shared" si="3"/>
        <v>100</v>
      </c>
      <c r="H82" s="217"/>
      <c r="L82" s="110"/>
    </row>
    <row r="83" spans="1:12" s="109" customFormat="1" ht="15.75">
      <c r="A83" s="279">
        <v>64</v>
      </c>
      <c r="B83" s="292" t="s">
        <v>139</v>
      </c>
      <c r="C83" s="445"/>
      <c r="D83" s="248"/>
      <c r="E83" s="224">
        <v>100</v>
      </c>
      <c r="F83" s="103">
        <v>100</v>
      </c>
      <c r="G83" s="246">
        <f t="shared" si="3"/>
        <v>100</v>
      </c>
      <c r="H83" s="217"/>
      <c r="L83" s="110"/>
    </row>
    <row r="84" spans="1:7" s="109" customFormat="1" ht="71.25">
      <c r="A84" s="279">
        <v>65</v>
      </c>
      <c r="B84" s="293" t="s">
        <v>81</v>
      </c>
      <c r="C84" s="264" t="s">
        <v>38</v>
      </c>
      <c r="D84" s="294">
        <v>230.1</v>
      </c>
      <c r="E84" s="223">
        <v>240</v>
      </c>
      <c r="F84" s="225">
        <v>240</v>
      </c>
      <c r="G84" s="246">
        <f t="shared" si="3"/>
        <v>100</v>
      </c>
    </row>
    <row r="85" spans="1:7" s="109" customFormat="1" ht="15.75">
      <c r="A85" s="279"/>
      <c r="B85" s="283" t="s">
        <v>56</v>
      </c>
      <c r="C85" s="264"/>
      <c r="D85" s="284"/>
      <c r="E85" s="103"/>
      <c r="F85" s="103"/>
      <c r="G85" s="246"/>
    </row>
    <row r="86" spans="1:7" s="109" customFormat="1" ht="42.75">
      <c r="A86" s="279">
        <v>66</v>
      </c>
      <c r="B86" s="252" t="s">
        <v>102</v>
      </c>
      <c r="C86" s="295" t="s">
        <v>38</v>
      </c>
      <c r="D86" s="284">
        <v>70</v>
      </c>
      <c r="E86" s="218">
        <v>69.3</v>
      </c>
      <c r="F86" s="218">
        <v>72.6</v>
      </c>
      <c r="G86" s="253">
        <f t="shared" si="3"/>
        <v>104.76190476190477</v>
      </c>
    </row>
    <row r="87" spans="1:7" s="109" customFormat="1" ht="78">
      <c r="A87" s="279">
        <v>67</v>
      </c>
      <c r="B87" s="220" t="s">
        <v>103</v>
      </c>
      <c r="C87" s="288" t="s">
        <v>38</v>
      </c>
      <c r="D87" s="346">
        <v>43.9</v>
      </c>
      <c r="E87" s="218">
        <v>44.5</v>
      </c>
      <c r="F87" s="218">
        <v>43.19</v>
      </c>
      <c r="G87" s="253">
        <f t="shared" si="3"/>
        <v>97.0561797752809</v>
      </c>
    </row>
    <row r="88" spans="1:7" s="109" customFormat="1" ht="57">
      <c r="A88" s="279">
        <f>A87+1</f>
        <v>68</v>
      </c>
      <c r="B88" s="252" t="s">
        <v>71</v>
      </c>
      <c r="C88" s="295" t="s">
        <v>38</v>
      </c>
      <c r="D88" s="248">
        <v>91.4</v>
      </c>
      <c r="E88" s="103">
        <v>92</v>
      </c>
      <c r="F88" s="103">
        <v>96.8</v>
      </c>
      <c r="G88" s="253">
        <f t="shared" si="3"/>
        <v>105.21739130434781</v>
      </c>
    </row>
    <row r="89" spans="1:7" s="109" customFormat="1" ht="42.75">
      <c r="A89" s="279">
        <v>69</v>
      </c>
      <c r="B89" s="244" t="s">
        <v>80</v>
      </c>
      <c r="C89" s="222" t="s">
        <v>40</v>
      </c>
      <c r="D89" s="248">
        <v>26719</v>
      </c>
      <c r="E89" s="103">
        <v>27200</v>
      </c>
      <c r="F89" s="103">
        <v>27137</v>
      </c>
      <c r="G89" s="253">
        <f t="shared" si="3"/>
        <v>99.76838235294117</v>
      </c>
    </row>
    <row r="90" spans="1:7" s="109" customFormat="1" ht="15.75">
      <c r="A90" s="279"/>
      <c r="B90" s="276" t="s">
        <v>29</v>
      </c>
      <c r="C90" s="222"/>
      <c r="D90" s="248"/>
      <c r="E90" s="103"/>
      <c r="F90" s="103"/>
      <c r="G90" s="246"/>
    </row>
    <row r="91" spans="1:7" s="109" customFormat="1" ht="28.5">
      <c r="A91" s="279">
        <f>A89+1</f>
        <v>70</v>
      </c>
      <c r="B91" s="244" t="s">
        <v>55</v>
      </c>
      <c r="C91" s="446" t="s">
        <v>44</v>
      </c>
      <c r="D91" s="248">
        <v>0</v>
      </c>
      <c r="E91" s="103">
        <v>0</v>
      </c>
      <c r="F91" s="103">
        <v>5.98</v>
      </c>
      <c r="G91" s="253">
        <v>159.8</v>
      </c>
    </row>
    <row r="92" spans="1:7" s="109" customFormat="1" ht="28.5">
      <c r="A92" s="279">
        <f>A91+1</f>
        <v>71</v>
      </c>
      <c r="B92" s="244" t="s">
        <v>30</v>
      </c>
      <c r="C92" s="447"/>
      <c r="D92" s="248">
        <v>0</v>
      </c>
      <c r="E92" s="103">
        <v>0</v>
      </c>
      <c r="F92" s="103">
        <v>0</v>
      </c>
      <c r="G92" s="253">
        <v>0</v>
      </c>
    </row>
    <row r="93" spans="1:7" s="109" customFormat="1" ht="46.5" customHeight="1" thickBot="1">
      <c r="A93" s="279">
        <v>72</v>
      </c>
      <c r="B93" s="220" t="s">
        <v>104</v>
      </c>
      <c r="C93" s="448"/>
      <c r="D93" s="248">
        <v>189.5</v>
      </c>
      <c r="E93" s="103">
        <v>300</v>
      </c>
      <c r="F93" s="103">
        <v>378.9</v>
      </c>
      <c r="G93" s="253">
        <f>F93/E93*100</f>
        <v>126.29999999999998</v>
      </c>
    </row>
    <row r="94" spans="1:7" s="109" customFormat="1" ht="51" customHeight="1">
      <c r="A94" s="279">
        <v>73</v>
      </c>
      <c r="B94" s="220" t="s">
        <v>140</v>
      </c>
      <c r="C94" s="296"/>
      <c r="D94" s="284">
        <v>66</v>
      </c>
      <c r="E94" s="218">
        <v>68.7</v>
      </c>
      <c r="F94" s="218">
        <v>67.1</v>
      </c>
      <c r="G94" s="253">
        <f t="shared" si="3"/>
        <v>97.67103347889373</v>
      </c>
    </row>
    <row r="95" spans="1:8" s="109" customFormat="1" ht="15.75">
      <c r="A95" s="279">
        <v>74</v>
      </c>
      <c r="B95" s="252" t="s">
        <v>75</v>
      </c>
      <c r="C95" s="222" t="s">
        <v>40</v>
      </c>
      <c r="D95" s="248">
        <v>24408.4</v>
      </c>
      <c r="E95" s="218">
        <v>23998</v>
      </c>
      <c r="F95" s="218">
        <v>24762.2</v>
      </c>
      <c r="G95" s="253">
        <f t="shared" si="3"/>
        <v>103.184432036003</v>
      </c>
      <c r="H95" s="103">
        <v>24680</v>
      </c>
    </row>
    <row r="96" spans="1:7" s="109" customFormat="1" ht="15.75">
      <c r="A96" s="279"/>
      <c r="B96" s="276" t="s">
        <v>31</v>
      </c>
      <c r="C96" s="264"/>
      <c r="D96" s="297"/>
      <c r="E96" s="103"/>
      <c r="F96" s="103"/>
      <c r="G96" s="253"/>
    </row>
    <row r="97" spans="1:12" s="109" customFormat="1" ht="42.75">
      <c r="A97" s="279">
        <f>A95+1</f>
        <v>75</v>
      </c>
      <c r="B97" s="221" t="s">
        <v>76</v>
      </c>
      <c r="C97" s="222" t="s">
        <v>38</v>
      </c>
      <c r="D97" s="297">
        <v>28</v>
      </c>
      <c r="E97" s="224">
        <v>26.5</v>
      </c>
      <c r="F97" s="224">
        <v>26.5</v>
      </c>
      <c r="G97" s="253">
        <f t="shared" si="3"/>
        <v>100</v>
      </c>
      <c r="L97" s="111"/>
    </row>
    <row r="98" spans="1:12" s="109" customFormat="1" ht="71.25">
      <c r="A98" s="279">
        <v>76</v>
      </c>
      <c r="B98" s="221" t="s">
        <v>141</v>
      </c>
      <c r="C98" s="222" t="s">
        <v>38</v>
      </c>
      <c r="D98" s="297"/>
      <c r="E98" s="224">
        <v>13</v>
      </c>
      <c r="F98" s="224">
        <v>3.9</v>
      </c>
      <c r="G98" s="253">
        <f t="shared" si="3"/>
        <v>30</v>
      </c>
      <c r="L98" s="111"/>
    </row>
    <row r="99" spans="1:12" s="109" customFormat="1" ht="15.75">
      <c r="A99" s="279"/>
      <c r="B99" s="221" t="s">
        <v>142</v>
      </c>
      <c r="C99" s="222" t="s">
        <v>38</v>
      </c>
      <c r="D99" s="297"/>
      <c r="E99" s="224">
        <v>60</v>
      </c>
      <c r="F99" s="224">
        <v>100</v>
      </c>
      <c r="G99" s="253">
        <f>F99/E99*100</f>
        <v>166.66666666666669</v>
      </c>
      <c r="L99" s="111"/>
    </row>
    <row r="100" spans="1:12" s="109" customFormat="1" ht="15.75">
      <c r="A100" s="279">
        <v>77</v>
      </c>
      <c r="B100" s="221" t="s">
        <v>143</v>
      </c>
      <c r="C100" s="222" t="s">
        <v>46</v>
      </c>
      <c r="D100" s="248"/>
      <c r="E100" s="224">
        <v>43.5</v>
      </c>
      <c r="F100" s="224">
        <v>43.5</v>
      </c>
      <c r="G100" s="253">
        <f t="shared" si="3"/>
        <v>100</v>
      </c>
      <c r="L100" s="111"/>
    </row>
    <row r="101" spans="1:12" s="109" customFormat="1" ht="28.5">
      <c r="A101" s="279">
        <v>78</v>
      </c>
      <c r="B101" s="221" t="s">
        <v>144</v>
      </c>
      <c r="C101" s="222" t="s">
        <v>46</v>
      </c>
      <c r="D101" s="248"/>
      <c r="E101" s="224">
        <v>36.6</v>
      </c>
      <c r="F101" s="224">
        <v>36.6</v>
      </c>
      <c r="G101" s="253">
        <f t="shared" si="3"/>
        <v>100</v>
      </c>
      <c r="L101" s="111"/>
    </row>
    <row r="102" spans="1:12" s="109" customFormat="1" ht="15.75">
      <c r="A102" s="279">
        <v>79</v>
      </c>
      <c r="B102" s="244" t="s">
        <v>23</v>
      </c>
      <c r="C102" s="222" t="s">
        <v>43</v>
      </c>
      <c r="D102" s="248">
        <v>700</v>
      </c>
      <c r="E102" s="224">
        <v>90</v>
      </c>
      <c r="F102" s="224">
        <v>125</v>
      </c>
      <c r="G102" s="253">
        <f t="shared" si="3"/>
        <v>138.88888888888889</v>
      </c>
      <c r="L102" s="111"/>
    </row>
    <row r="103" spans="1:12" s="109" customFormat="1" ht="15.75">
      <c r="A103" s="279">
        <v>80</v>
      </c>
      <c r="B103" s="244" t="s">
        <v>9</v>
      </c>
      <c r="C103" s="222" t="s">
        <v>44</v>
      </c>
      <c r="D103" s="248">
        <v>54</v>
      </c>
      <c r="E103" s="224">
        <v>66</v>
      </c>
      <c r="F103" s="224">
        <v>66</v>
      </c>
      <c r="G103" s="253">
        <f t="shared" si="3"/>
        <v>100</v>
      </c>
      <c r="L103" s="111"/>
    </row>
    <row r="104" spans="1:7" s="109" customFormat="1" ht="15.75">
      <c r="A104" s="279">
        <v>81</v>
      </c>
      <c r="B104" s="292" t="s">
        <v>16</v>
      </c>
      <c r="C104" s="264" t="s">
        <v>40</v>
      </c>
      <c r="D104" s="248">
        <v>12500</v>
      </c>
      <c r="E104" s="103">
        <v>13500</v>
      </c>
      <c r="F104" s="103">
        <v>13500</v>
      </c>
      <c r="G104" s="253">
        <f t="shared" si="3"/>
        <v>100</v>
      </c>
    </row>
    <row r="105" spans="1:7" s="109" customFormat="1" ht="15.75">
      <c r="A105" s="279"/>
      <c r="B105" s="276" t="s">
        <v>27</v>
      </c>
      <c r="C105" s="222"/>
      <c r="D105" s="248"/>
      <c r="E105" s="103"/>
      <c r="F105" s="103"/>
      <c r="G105" s="253"/>
    </row>
    <row r="106" spans="1:12" s="109" customFormat="1" ht="60.75" customHeight="1">
      <c r="A106" s="279">
        <v>82</v>
      </c>
      <c r="B106" s="300" t="s">
        <v>88</v>
      </c>
      <c r="C106" s="222"/>
      <c r="D106" s="307">
        <v>5.6</v>
      </c>
      <c r="E106" s="230">
        <v>5.2</v>
      </c>
      <c r="F106" s="230">
        <v>5.9</v>
      </c>
      <c r="G106" s="246">
        <f t="shared" si="3"/>
        <v>113.46153846153845</v>
      </c>
      <c r="H106" s="230">
        <v>4.8</v>
      </c>
      <c r="I106" s="230">
        <v>4.8</v>
      </c>
      <c r="J106" s="230">
        <v>4.8</v>
      </c>
      <c r="K106" s="301">
        <v>4.8</v>
      </c>
      <c r="L106" s="111"/>
    </row>
    <row r="107" spans="1:12" s="109" customFormat="1" ht="15.75">
      <c r="A107" s="279">
        <v>83</v>
      </c>
      <c r="B107" s="244" t="s">
        <v>23</v>
      </c>
      <c r="C107" s="222" t="s">
        <v>42</v>
      </c>
      <c r="D107" s="248">
        <v>7.2</v>
      </c>
      <c r="E107" s="225">
        <v>8.5</v>
      </c>
      <c r="F107" s="225">
        <v>9</v>
      </c>
      <c r="G107" s="253">
        <f>F107/E107*100</f>
        <v>105.88235294117648</v>
      </c>
      <c r="L107" s="111"/>
    </row>
    <row r="108" spans="1:12" s="109" customFormat="1" ht="71.25">
      <c r="A108" s="279">
        <v>84</v>
      </c>
      <c r="B108" s="244" t="s">
        <v>118</v>
      </c>
      <c r="C108" s="222" t="s">
        <v>38</v>
      </c>
      <c r="D108" s="245">
        <v>0.5</v>
      </c>
      <c r="E108" s="225">
        <v>0.6</v>
      </c>
      <c r="F108" s="246">
        <v>0.51</v>
      </c>
      <c r="G108" s="246">
        <f t="shared" si="3"/>
        <v>85.00000000000001</v>
      </c>
      <c r="L108" s="111"/>
    </row>
    <row r="109" spans="1:12" s="109" customFormat="1" ht="15.75">
      <c r="A109" s="279">
        <v>85</v>
      </c>
      <c r="B109" s="244" t="s">
        <v>9</v>
      </c>
      <c r="C109" s="222" t="s">
        <v>44</v>
      </c>
      <c r="D109" s="248">
        <v>64</v>
      </c>
      <c r="E109" s="103">
        <v>66</v>
      </c>
      <c r="F109" s="103">
        <v>82</v>
      </c>
      <c r="G109" s="253">
        <f t="shared" si="3"/>
        <v>124.24242424242425</v>
      </c>
      <c r="L109" s="111"/>
    </row>
    <row r="110" spans="1:12" s="109" customFormat="1" ht="15.75">
      <c r="A110" s="279">
        <v>86</v>
      </c>
      <c r="B110" s="244" t="s">
        <v>16</v>
      </c>
      <c r="C110" s="222" t="s">
        <v>40</v>
      </c>
      <c r="D110" s="248">
        <v>19505</v>
      </c>
      <c r="E110" s="103">
        <v>20075</v>
      </c>
      <c r="F110" s="103">
        <v>17924</v>
      </c>
      <c r="G110" s="253">
        <f t="shared" si="3"/>
        <v>89.28518057285181</v>
      </c>
      <c r="L110" s="111"/>
    </row>
    <row r="111" spans="1:12" s="109" customFormat="1" ht="30.75">
      <c r="A111" s="279"/>
      <c r="B111" s="280" t="s">
        <v>28</v>
      </c>
      <c r="C111" s="264"/>
      <c r="D111" s="294"/>
      <c r="E111" s="103"/>
      <c r="F111" s="103"/>
      <c r="G111" s="253"/>
      <c r="L111" s="111"/>
    </row>
    <row r="112" spans="1:7" s="109" customFormat="1" ht="30.75">
      <c r="A112" s="279">
        <v>87</v>
      </c>
      <c r="B112" s="220" t="s">
        <v>105</v>
      </c>
      <c r="C112" s="288"/>
      <c r="D112" s="245">
        <v>3.16</v>
      </c>
      <c r="E112" s="225">
        <v>3.08</v>
      </c>
      <c r="F112" s="225">
        <v>12.5</v>
      </c>
      <c r="G112" s="246" t="s">
        <v>163</v>
      </c>
    </row>
    <row r="113" spans="1:12" s="109" customFormat="1" ht="24" customHeight="1">
      <c r="A113" s="279"/>
      <c r="B113" s="220" t="s">
        <v>106</v>
      </c>
      <c r="C113" s="449" t="s">
        <v>107</v>
      </c>
      <c r="D113" s="294">
        <v>0.7</v>
      </c>
      <c r="E113" s="108">
        <v>0.5</v>
      </c>
      <c r="F113" s="108">
        <v>5</v>
      </c>
      <c r="G113" s="246" t="s">
        <v>164</v>
      </c>
      <c r="L113" s="111"/>
    </row>
    <row r="114" spans="1:12" s="109" customFormat="1" ht="30.75">
      <c r="A114" s="279"/>
      <c r="B114" s="220" t="s">
        <v>108</v>
      </c>
      <c r="C114" s="450"/>
      <c r="D114" s="294">
        <v>0.46</v>
      </c>
      <c r="E114" s="108">
        <v>0.48</v>
      </c>
      <c r="F114" s="108">
        <v>0</v>
      </c>
      <c r="G114" s="246">
        <v>0</v>
      </c>
      <c r="L114" s="111"/>
    </row>
    <row r="115" spans="1:12" s="109" customFormat="1" ht="15.75">
      <c r="A115" s="279"/>
      <c r="B115" s="220" t="s">
        <v>109</v>
      </c>
      <c r="C115" s="450"/>
      <c r="D115" s="294">
        <v>1.5</v>
      </c>
      <c r="E115" s="108">
        <v>1.47</v>
      </c>
      <c r="F115" s="108">
        <v>5</v>
      </c>
      <c r="G115" s="246" t="s">
        <v>165</v>
      </c>
      <c r="L115" s="111"/>
    </row>
    <row r="116" spans="1:12" s="109" customFormat="1" ht="30.75">
      <c r="A116" s="279"/>
      <c r="B116" s="220" t="s">
        <v>110</v>
      </c>
      <c r="C116" s="451"/>
      <c r="D116" s="284">
        <v>0.5</v>
      </c>
      <c r="E116" s="108">
        <v>0.63</v>
      </c>
      <c r="F116" s="108">
        <v>2.5</v>
      </c>
      <c r="G116" s="246" t="s">
        <v>163</v>
      </c>
      <c r="L116" s="111"/>
    </row>
    <row r="117" spans="1:12" s="109" customFormat="1" ht="141">
      <c r="A117" s="279">
        <f>A112+1</f>
        <v>88</v>
      </c>
      <c r="B117" s="220" t="s">
        <v>111</v>
      </c>
      <c r="C117" s="288" t="s">
        <v>38</v>
      </c>
      <c r="D117" s="294">
        <v>0.94</v>
      </c>
      <c r="E117" s="108">
        <v>0</v>
      </c>
      <c r="F117" s="108">
        <v>0</v>
      </c>
      <c r="G117" s="246">
        <v>0</v>
      </c>
      <c r="L117" s="111"/>
    </row>
    <row r="118" spans="1:12" s="109" customFormat="1" ht="15.75">
      <c r="A118" s="279">
        <v>89</v>
      </c>
      <c r="B118" s="302" t="s">
        <v>9</v>
      </c>
      <c r="C118" s="288" t="s">
        <v>44</v>
      </c>
      <c r="D118" s="294">
        <v>2</v>
      </c>
      <c r="E118" s="108">
        <v>2</v>
      </c>
      <c r="F118" s="108">
        <v>2</v>
      </c>
      <c r="G118" s="246">
        <f aca="true" t="shared" si="4" ref="G118:G124">F118/E118*100</f>
        <v>100</v>
      </c>
      <c r="L118" s="111"/>
    </row>
    <row r="119" spans="1:12" s="109" customFormat="1" ht="15.75">
      <c r="A119" s="279">
        <v>90</v>
      </c>
      <c r="B119" s="302" t="s">
        <v>16</v>
      </c>
      <c r="C119" s="288" t="s">
        <v>112</v>
      </c>
      <c r="D119" s="294">
        <v>21216</v>
      </c>
      <c r="E119" s="108">
        <v>21658</v>
      </c>
      <c r="F119" s="108">
        <v>21623.15</v>
      </c>
      <c r="G119" s="246">
        <f t="shared" si="4"/>
        <v>99.83908948194663</v>
      </c>
      <c r="L119" s="111"/>
    </row>
    <row r="120" spans="1:7" s="109" customFormat="1" ht="15.75">
      <c r="A120" s="279"/>
      <c r="B120" s="283" t="s">
        <v>14</v>
      </c>
      <c r="C120" s="264"/>
      <c r="D120" s="248"/>
      <c r="E120" s="103"/>
      <c r="F120" s="103"/>
      <c r="G120" s="246"/>
    </row>
    <row r="121" spans="1:7" s="109" customFormat="1" ht="15.75">
      <c r="A121" s="279">
        <v>91</v>
      </c>
      <c r="B121" s="244" t="s">
        <v>15</v>
      </c>
      <c r="C121" s="222" t="s">
        <v>42</v>
      </c>
      <c r="D121" s="248">
        <v>135</v>
      </c>
      <c r="E121" s="103">
        <v>200.7</v>
      </c>
      <c r="F121" s="103">
        <v>222.9</v>
      </c>
      <c r="G121" s="246">
        <f t="shared" si="4"/>
        <v>111.06128550074739</v>
      </c>
    </row>
    <row r="122" spans="1:7" s="109" customFormat="1" ht="28.5">
      <c r="A122" s="279">
        <v>92</v>
      </c>
      <c r="B122" s="252" t="s">
        <v>82</v>
      </c>
      <c r="C122" s="222" t="s">
        <v>45</v>
      </c>
      <c r="D122" s="303">
        <v>22.1</v>
      </c>
      <c r="E122" s="304">
        <v>22.4</v>
      </c>
      <c r="F122" s="304">
        <v>22.2</v>
      </c>
      <c r="G122" s="253">
        <f>F122/E122*100</f>
        <v>99.10714285714286</v>
      </c>
    </row>
    <row r="123" spans="1:7" s="109" customFormat="1" ht="28.5">
      <c r="A123" s="279"/>
      <c r="B123" s="252" t="s">
        <v>73</v>
      </c>
      <c r="C123" s="222" t="s">
        <v>46</v>
      </c>
      <c r="D123" s="248">
        <v>0.03</v>
      </c>
      <c r="E123" s="103">
        <v>0.04</v>
      </c>
      <c r="F123" s="103">
        <v>0.01</v>
      </c>
      <c r="G123" s="246">
        <f t="shared" si="4"/>
        <v>25</v>
      </c>
    </row>
    <row r="124" spans="1:7" s="109" customFormat="1" ht="15.75">
      <c r="A124" s="279">
        <v>93</v>
      </c>
      <c r="B124" s="244" t="s">
        <v>72</v>
      </c>
      <c r="C124" s="222" t="s">
        <v>62</v>
      </c>
      <c r="D124" s="248">
        <v>0.83</v>
      </c>
      <c r="E124" s="103">
        <v>2.1</v>
      </c>
      <c r="F124" s="103">
        <v>0.169</v>
      </c>
      <c r="G124" s="246">
        <f t="shared" si="4"/>
        <v>8.047619047619047</v>
      </c>
    </row>
    <row r="125" spans="1:12" s="109" customFormat="1" ht="30.75">
      <c r="A125" s="279" t="s">
        <v>121</v>
      </c>
      <c r="B125" s="276" t="s">
        <v>32</v>
      </c>
      <c r="C125" s="222"/>
      <c r="D125" s="248"/>
      <c r="E125" s="103"/>
      <c r="F125" s="103"/>
      <c r="G125" s="103"/>
      <c r="L125" s="110"/>
    </row>
    <row r="126" spans="1:12" s="109" customFormat="1" ht="28.5">
      <c r="A126" s="279">
        <f>A124+1</f>
        <v>94</v>
      </c>
      <c r="B126" s="252" t="s">
        <v>83</v>
      </c>
      <c r="C126" s="222" t="s">
        <v>38</v>
      </c>
      <c r="D126" s="284">
        <v>0</v>
      </c>
      <c r="E126" s="218">
        <v>0</v>
      </c>
      <c r="F126" s="218">
        <v>0</v>
      </c>
      <c r="G126" s="305">
        <v>0</v>
      </c>
      <c r="L126" s="111"/>
    </row>
    <row r="127" spans="1:18" s="109" customFormat="1" ht="54" customHeight="1">
      <c r="A127" s="279">
        <v>95</v>
      </c>
      <c r="B127" s="252" t="s">
        <v>84</v>
      </c>
      <c r="C127" s="222" t="s">
        <v>38</v>
      </c>
      <c r="D127" s="294">
        <v>8.7</v>
      </c>
      <c r="E127" s="108">
        <v>44.5</v>
      </c>
      <c r="F127" s="108">
        <v>48.9</v>
      </c>
      <c r="G127" s="347">
        <f aca="true" t="shared" si="5" ref="G127:G139">F127/E127*100</f>
        <v>109.8876404494382</v>
      </c>
      <c r="L127" s="111"/>
      <c r="M127" s="306"/>
      <c r="N127" s="306"/>
      <c r="O127" s="306"/>
      <c r="P127" s="306"/>
      <c r="Q127" s="306"/>
      <c r="R127" s="306"/>
    </row>
    <row r="128" spans="1:12" s="109" customFormat="1" ht="28.5">
      <c r="A128" s="279">
        <v>96</v>
      </c>
      <c r="B128" s="252" t="s">
        <v>146</v>
      </c>
      <c r="C128" s="222" t="s">
        <v>38</v>
      </c>
      <c r="D128" s="248"/>
      <c r="E128" s="108">
        <v>63</v>
      </c>
      <c r="F128" s="108">
        <v>63</v>
      </c>
      <c r="G128" s="305">
        <f t="shared" si="5"/>
        <v>100</v>
      </c>
      <c r="L128" s="112"/>
    </row>
    <row r="129" spans="1:12" s="109" customFormat="1" ht="15.75">
      <c r="A129" s="240">
        <v>97</v>
      </c>
      <c r="B129" s="244" t="s">
        <v>59</v>
      </c>
      <c r="C129" s="222" t="s">
        <v>38</v>
      </c>
      <c r="D129" s="294">
        <v>0</v>
      </c>
      <c r="E129" s="103">
        <v>0</v>
      </c>
      <c r="F129" s="103">
        <v>0</v>
      </c>
      <c r="G129" s="305">
        <v>0</v>
      </c>
      <c r="L129" s="111"/>
    </row>
    <row r="130" spans="1:12" s="109" customFormat="1" ht="15.75">
      <c r="A130" s="240">
        <v>98</v>
      </c>
      <c r="B130" s="252" t="s">
        <v>9</v>
      </c>
      <c r="C130" s="222" t="s">
        <v>44</v>
      </c>
      <c r="D130" s="284">
        <v>63</v>
      </c>
      <c r="E130" s="108">
        <v>72</v>
      </c>
      <c r="F130" s="108">
        <v>74</v>
      </c>
      <c r="G130" s="305">
        <f t="shared" si="5"/>
        <v>102.77777777777777</v>
      </c>
      <c r="H130" s="108">
        <v>68</v>
      </c>
      <c r="I130" s="108">
        <v>68</v>
      </c>
      <c r="J130" s="108">
        <v>68</v>
      </c>
      <c r="K130" s="108">
        <v>68</v>
      </c>
      <c r="L130" s="111"/>
    </row>
    <row r="131" spans="1:12" s="109" customFormat="1" ht="15.75">
      <c r="A131" s="240">
        <v>99</v>
      </c>
      <c r="B131" s="252" t="s">
        <v>5</v>
      </c>
      <c r="C131" s="222" t="s">
        <v>40</v>
      </c>
      <c r="D131" s="248">
        <v>15000</v>
      </c>
      <c r="E131" s="218">
        <v>14000</v>
      </c>
      <c r="F131" s="218">
        <v>14170</v>
      </c>
      <c r="G131" s="305">
        <f t="shared" si="5"/>
        <v>101.21428571428572</v>
      </c>
      <c r="L131" s="111"/>
    </row>
    <row r="132" spans="1:12" s="109" customFormat="1" ht="30.75">
      <c r="A132" s="240"/>
      <c r="B132" s="276" t="s">
        <v>66</v>
      </c>
      <c r="C132" s="230"/>
      <c r="D132" s="307"/>
      <c r="E132" s="103"/>
      <c r="F132" s="103"/>
      <c r="G132" s="305"/>
      <c r="L132" s="110"/>
    </row>
    <row r="133" spans="1:12" s="109" customFormat="1" ht="15.75">
      <c r="A133" s="240">
        <v>94</v>
      </c>
      <c r="B133" s="300" t="s">
        <v>113</v>
      </c>
      <c r="C133" s="288" t="s">
        <v>114</v>
      </c>
      <c r="D133" s="248">
        <v>0</v>
      </c>
      <c r="E133" s="103">
        <v>0</v>
      </c>
      <c r="F133" s="103" t="s">
        <v>135</v>
      </c>
      <c r="G133" s="305">
        <v>0</v>
      </c>
      <c r="L133" s="110"/>
    </row>
    <row r="134" spans="1:12" s="109" customFormat="1" ht="15.75">
      <c r="A134" s="240">
        <v>95</v>
      </c>
      <c r="B134" s="300" t="s">
        <v>115</v>
      </c>
      <c r="C134" s="288" t="s">
        <v>114</v>
      </c>
      <c r="D134" s="248">
        <v>0</v>
      </c>
      <c r="E134" s="103">
        <v>0</v>
      </c>
      <c r="F134" s="103">
        <v>4</v>
      </c>
      <c r="G134" s="305">
        <v>0</v>
      </c>
      <c r="L134" s="110"/>
    </row>
    <row r="135" spans="1:7" s="109" customFormat="1" ht="15.75">
      <c r="A135" s="240">
        <v>96</v>
      </c>
      <c r="B135" s="308" t="s">
        <v>119</v>
      </c>
      <c r="C135" s="288" t="s">
        <v>120</v>
      </c>
      <c r="D135" s="248">
        <v>0</v>
      </c>
      <c r="E135" s="103">
        <v>0</v>
      </c>
      <c r="F135" s="103">
        <v>0</v>
      </c>
      <c r="G135" s="305">
        <v>0</v>
      </c>
    </row>
    <row r="136" spans="1:7" s="109" customFormat="1" ht="42.75">
      <c r="A136" s="240">
        <v>97</v>
      </c>
      <c r="B136" s="252" t="s">
        <v>64</v>
      </c>
      <c r="C136" s="288" t="s">
        <v>47</v>
      </c>
      <c r="D136" s="248">
        <v>9</v>
      </c>
      <c r="E136" s="103">
        <v>9</v>
      </c>
      <c r="F136" s="103">
        <v>9</v>
      </c>
      <c r="G136" s="305">
        <f t="shared" si="5"/>
        <v>100</v>
      </c>
    </row>
    <row r="137" spans="1:7" s="109" customFormat="1" ht="28.5">
      <c r="A137" s="240">
        <v>98</v>
      </c>
      <c r="B137" s="252" t="s">
        <v>17</v>
      </c>
      <c r="C137" s="288" t="s">
        <v>48</v>
      </c>
      <c r="D137" s="248">
        <v>80</v>
      </c>
      <c r="E137" s="103">
        <v>60</v>
      </c>
      <c r="F137" s="103">
        <v>65.5</v>
      </c>
      <c r="G137" s="305">
        <f t="shared" si="5"/>
        <v>109.16666666666666</v>
      </c>
    </row>
    <row r="138" spans="1:7" s="109" customFormat="1" ht="15.75">
      <c r="A138" s="257">
        <f>A137+1</f>
        <v>99</v>
      </c>
      <c r="B138" s="252" t="s">
        <v>9</v>
      </c>
      <c r="C138" s="225" t="s">
        <v>44</v>
      </c>
      <c r="D138" s="284">
        <v>93</v>
      </c>
      <c r="E138" s="218">
        <v>93</v>
      </c>
      <c r="F138" s="218">
        <v>93</v>
      </c>
      <c r="G138" s="305">
        <f t="shared" si="5"/>
        <v>100</v>
      </c>
    </row>
    <row r="139" spans="1:7" s="109" customFormat="1" ht="15.75">
      <c r="A139" s="257">
        <f>A138+1</f>
        <v>100</v>
      </c>
      <c r="B139" s="252" t="s">
        <v>16</v>
      </c>
      <c r="C139" s="225" t="s">
        <v>40</v>
      </c>
      <c r="D139" s="284">
        <v>13200</v>
      </c>
      <c r="E139" s="103">
        <v>13500</v>
      </c>
      <c r="F139" s="218">
        <v>13500</v>
      </c>
      <c r="G139" s="305">
        <f t="shared" si="5"/>
        <v>100</v>
      </c>
    </row>
    <row r="140" spans="1:7" s="109" customFormat="1" ht="75.75" customHeight="1">
      <c r="A140" s="257">
        <v>101</v>
      </c>
      <c r="B140" s="252" t="s">
        <v>77</v>
      </c>
      <c r="C140" s="225" t="s">
        <v>38</v>
      </c>
      <c r="D140" s="307">
        <v>43.1</v>
      </c>
      <c r="E140" s="230">
        <v>43</v>
      </c>
      <c r="F140" s="230">
        <v>43</v>
      </c>
      <c r="G140" s="246">
        <v>100</v>
      </c>
    </row>
    <row r="141" spans="1:7" s="109" customFormat="1" ht="30.75">
      <c r="A141" s="257"/>
      <c r="B141" s="283" t="s">
        <v>65</v>
      </c>
      <c r="C141" s="264"/>
      <c r="D141" s="230"/>
      <c r="E141" s="103"/>
      <c r="F141" s="103"/>
      <c r="G141" s="103"/>
    </row>
    <row r="142" spans="1:14" s="109" customFormat="1" ht="15.75">
      <c r="A142" s="257">
        <f>A140+1</f>
        <v>102</v>
      </c>
      <c r="B142" s="244" t="s">
        <v>63</v>
      </c>
      <c r="C142" s="222" t="s">
        <v>42</v>
      </c>
      <c r="D142" s="248">
        <v>80.4</v>
      </c>
      <c r="E142" s="103">
        <v>80</v>
      </c>
      <c r="F142" s="103">
        <v>84.9</v>
      </c>
      <c r="G142" s="253">
        <f>F142/E142*100</f>
        <v>106.125</v>
      </c>
      <c r="N142" s="282"/>
    </row>
    <row r="143" spans="1:7" s="109" customFormat="1" ht="30.75">
      <c r="A143" s="257">
        <v>103</v>
      </c>
      <c r="B143" s="220" t="s">
        <v>116</v>
      </c>
      <c r="C143" s="288" t="s">
        <v>117</v>
      </c>
      <c r="D143" s="297">
        <v>370</v>
      </c>
      <c r="E143" s="297">
        <v>381</v>
      </c>
      <c r="F143" s="224">
        <v>385</v>
      </c>
      <c r="G143" s="253">
        <f>F143/E143*100</f>
        <v>101.0498687664042</v>
      </c>
    </row>
    <row r="144" spans="1:7" s="109" customFormat="1" ht="15.75">
      <c r="A144" s="257">
        <v>104</v>
      </c>
      <c r="B144" s="252" t="s">
        <v>9</v>
      </c>
      <c r="C144" s="222" t="s">
        <v>44</v>
      </c>
      <c r="D144" s="275">
        <v>129</v>
      </c>
      <c r="E144" s="297">
        <v>116</v>
      </c>
      <c r="F144" s="223">
        <v>110</v>
      </c>
      <c r="G144" s="253">
        <f>F144/E144*100</f>
        <v>94.82758620689656</v>
      </c>
    </row>
    <row r="145" spans="1:7" s="109" customFormat="1" ht="15.75">
      <c r="A145" s="257">
        <v>105</v>
      </c>
      <c r="B145" s="252" t="s">
        <v>16</v>
      </c>
      <c r="C145" s="222" t="s">
        <v>40</v>
      </c>
      <c r="D145" s="275">
        <v>14000</v>
      </c>
      <c r="E145" s="297">
        <v>15864</v>
      </c>
      <c r="F145" s="223">
        <v>15877</v>
      </c>
      <c r="G145" s="253">
        <f>F145/E145*100</f>
        <v>100.08194654563792</v>
      </c>
    </row>
    <row r="146" spans="1:7" s="109" customFormat="1" ht="15.75">
      <c r="A146" s="309"/>
      <c r="B146" s="283" t="s">
        <v>34</v>
      </c>
      <c r="C146" s="264"/>
      <c r="D146" s="248"/>
      <c r="E146" s="103"/>
      <c r="F146" s="103"/>
      <c r="G146" s="253"/>
    </row>
    <row r="147" spans="1:12" s="109" customFormat="1" ht="19.5" customHeight="1">
      <c r="A147" s="257">
        <v>106</v>
      </c>
      <c r="B147" s="244" t="s">
        <v>35</v>
      </c>
      <c r="C147" s="222" t="s">
        <v>50</v>
      </c>
      <c r="D147" s="248">
        <v>1815</v>
      </c>
      <c r="E147" s="103">
        <v>1815</v>
      </c>
      <c r="F147" s="103">
        <v>1459</v>
      </c>
      <c r="G147" s="253">
        <f>F147/E147*100</f>
        <v>80.38567493112949</v>
      </c>
      <c r="L147" s="110"/>
    </row>
  </sheetData>
  <sheetProtection/>
  <mergeCells count="4">
    <mergeCell ref="A1:G1"/>
    <mergeCell ref="C82:C83"/>
    <mergeCell ref="C91:C93"/>
    <mergeCell ref="C113:C1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="75" zoomScaleSheetLayoutView="75" workbookViewId="0" topLeftCell="A1">
      <selection activeCell="T22" sqref="T22"/>
    </sheetView>
  </sheetViews>
  <sheetFormatPr defaultColWidth="9.140625" defaultRowHeight="15"/>
  <cols>
    <col min="1" max="1" width="5.57421875" style="374" customWidth="1"/>
    <col min="2" max="2" width="42.421875" style="358" customWidth="1"/>
    <col min="3" max="3" width="8.57421875" style="409" customWidth="1"/>
    <col min="4" max="4" width="10.140625" style="374" customWidth="1"/>
    <col min="5" max="5" width="11.57421875" style="410" customWidth="1"/>
    <col min="6" max="6" width="12.421875" style="410" customWidth="1"/>
    <col min="7" max="7" width="9.421875" style="410" customWidth="1"/>
    <col min="8" max="11" width="9.140625" style="348" hidden="1" customWidth="1"/>
    <col min="12" max="12" width="11.421875" style="348" customWidth="1"/>
    <col min="13" max="13" width="9.140625" style="348" customWidth="1"/>
    <col min="14" max="14" width="9.8515625" style="348" customWidth="1"/>
    <col min="15" max="16384" width="9.140625" style="348" customWidth="1"/>
  </cols>
  <sheetData>
    <row r="1" spans="1:14" ht="15.75">
      <c r="A1" s="375" t="s">
        <v>126</v>
      </c>
      <c r="B1" s="376"/>
      <c r="C1" s="376"/>
      <c r="D1" s="376"/>
      <c r="E1" s="376"/>
      <c r="F1" s="376"/>
      <c r="G1" s="376"/>
      <c r="H1" s="355"/>
      <c r="I1" s="355"/>
      <c r="J1" s="355"/>
      <c r="K1" s="355"/>
      <c r="L1" s="355"/>
      <c r="M1" s="355"/>
      <c r="N1" s="355"/>
    </row>
    <row r="2" spans="1:7" s="351" customFormat="1" ht="15.75">
      <c r="A2" s="349"/>
      <c r="B2" s="349" t="s">
        <v>51</v>
      </c>
      <c r="C2" s="350" t="s">
        <v>36</v>
      </c>
      <c r="D2" s="350" t="s">
        <v>166</v>
      </c>
      <c r="E2" s="350" t="s">
        <v>167</v>
      </c>
      <c r="F2" s="350" t="s">
        <v>168</v>
      </c>
      <c r="G2" s="350" t="s">
        <v>38</v>
      </c>
    </row>
    <row r="3" spans="1:7" s="355" customFormat="1" ht="15.75">
      <c r="A3" s="352"/>
      <c r="B3" s="377" t="s">
        <v>0</v>
      </c>
      <c r="C3" s="245"/>
      <c r="D3" s="353"/>
      <c r="E3" s="354"/>
      <c r="F3" s="354"/>
      <c r="G3" s="354"/>
    </row>
    <row r="4" spans="1:11" s="355" customFormat="1" ht="15.75">
      <c r="A4" s="352">
        <v>1</v>
      </c>
      <c r="B4" s="378" t="s">
        <v>1</v>
      </c>
      <c r="C4" s="245" t="s">
        <v>37</v>
      </c>
      <c r="D4" s="245">
        <v>23.4</v>
      </c>
      <c r="E4" s="225">
        <v>23.2</v>
      </c>
      <c r="F4" s="245">
        <v>23.2</v>
      </c>
      <c r="G4" s="356">
        <f>F4/E4*100</f>
        <v>100</v>
      </c>
      <c r="H4" s="245">
        <v>23.7</v>
      </c>
      <c r="I4" s="245">
        <v>23.7</v>
      </c>
      <c r="J4" s="245">
        <v>23.7</v>
      </c>
      <c r="K4" s="245">
        <v>23.7</v>
      </c>
    </row>
    <row r="5" spans="1:11" s="355" customFormat="1" ht="15.75">
      <c r="A5" s="352">
        <f>A4+1</f>
        <v>2</v>
      </c>
      <c r="B5" s="378" t="s">
        <v>2</v>
      </c>
      <c r="C5" s="245" t="s">
        <v>37</v>
      </c>
      <c r="D5" s="248">
        <v>12.2</v>
      </c>
      <c r="E5" s="103">
        <v>12.2</v>
      </c>
      <c r="F5" s="248">
        <v>12.2</v>
      </c>
      <c r="G5" s="356">
        <f>F5/E5*100</f>
        <v>100</v>
      </c>
      <c r="H5" s="248">
        <v>17.57</v>
      </c>
      <c r="I5" s="248">
        <v>17.57</v>
      </c>
      <c r="J5" s="248">
        <v>17.57</v>
      </c>
      <c r="K5" s="248">
        <v>17.57</v>
      </c>
    </row>
    <row r="6" spans="1:7" s="355" customFormat="1" ht="15.75">
      <c r="A6" s="352">
        <f>A5+1</f>
        <v>3</v>
      </c>
      <c r="B6" s="378" t="s">
        <v>3</v>
      </c>
      <c r="C6" s="245" t="s">
        <v>37</v>
      </c>
      <c r="D6" s="248">
        <v>11.2</v>
      </c>
      <c r="E6" s="103">
        <v>11.2</v>
      </c>
      <c r="F6" s="248">
        <v>11.3</v>
      </c>
      <c r="G6" s="356">
        <f>F6/E6*100</f>
        <v>100.89285714285717</v>
      </c>
    </row>
    <row r="7" spans="1:12" s="355" customFormat="1" ht="15.75">
      <c r="A7" s="352">
        <f>A6+1</f>
        <v>4</v>
      </c>
      <c r="B7" s="378" t="s">
        <v>53</v>
      </c>
      <c r="C7" s="245" t="s">
        <v>38</v>
      </c>
      <c r="D7" s="248">
        <v>9.2</v>
      </c>
      <c r="E7" s="103">
        <v>9.2</v>
      </c>
      <c r="F7" s="248">
        <v>9.2</v>
      </c>
      <c r="G7" s="356">
        <f>F7/E7*100</f>
        <v>100</v>
      </c>
      <c r="L7" s="357"/>
    </row>
    <row r="8" spans="1:12" s="355" customFormat="1" ht="15.75">
      <c r="A8" s="352">
        <f>A7+1</f>
        <v>5</v>
      </c>
      <c r="B8" s="379" t="s">
        <v>52</v>
      </c>
      <c r="C8" s="245" t="s">
        <v>38</v>
      </c>
      <c r="D8" s="248">
        <v>0.5</v>
      </c>
      <c r="E8" s="103">
        <v>0.7</v>
      </c>
      <c r="F8" s="248">
        <v>0.7</v>
      </c>
      <c r="G8" s="356">
        <f>F8/E8*100</f>
        <v>100</v>
      </c>
      <c r="L8" s="357"/>
    </row>
    <row r="9" spans="1:12" s="355" customFormat="1" ht="15.75">
      <c r="A9" s="352"/>
      <c r="B9" s="377" t="s">
        <v>67</v>
      </c>
      <c r="C9" s="245"/>
      <c r="D9" s="248"/>
      <c r="E9" s="248"/>
      <c r="F9" s="248"/>
      <c r="G9" s="248"/>
      <c r="L9" s="357"/>
    </row>
    <row r="10" spans="1:7" s="355" customFormat="1" ht="15.75">
      <c r="A10" s="352">
        <f>A8+1</f>
        <v>6</v>
      </c>
      <c r="B10" s="378" t="s">
        <v>4</v>
      </c>
      <c r="C10" s="245" t="s">
        <v>39</v>
      </c>
      <c r="D10" s="248">
        <v>402.6</v>
      </c>
      <c r="E10" s="248">
        <v>400</v>
      </c>
      <c r="F10" s="248">
        <v>1380.5</v>
      </c>
      <c r="G10" s="329">
        <f>F10/E10*100</f>
        <v>345.125</v>
      </c>
    </row>
    <row r="11" spans="1:7" s="359" customFormat="1" ht="15.75">
      <c r="A11" s="352"/>
      <c r="B11" s="378" t="s">
        <v>54</v>
      </c>
      <c r="C11" s="245" t="s">
        <v>39</v>
      </c>
      <c r="D11" s="248">
        <v>269.8</v>
      </c>
      <c r="E11" s="248">
        <v>200</v>
      </c>
      <c r="F11" s="248">
        <v>1269.7</v>
      </c>
      <c r="G11" s="329">
        <f>F11/E11*100</f>
        <v>634.85</v>
      </c>
    </row>
    <row r="12" spans="1:7" s="355" customFormat="1" ht="15.75">
      <c r="A12" s="352">
        <f>A10+1</f>
        <v>7</v>
      </c>
      <c r="B12" s="380" t="s">
        <v>5</v>
      </c>
      <c r="C12" s="245" t="s">
        <v>40</v>
      </c>
      <c r="D12" s="248">
        <v>24994</v>
      </c>
      <c r="E12" s="248">
        <v>25000</v>
      </c>
      <c r="F12" s="248">
        <v>26428.3</v>
      </c>
      <c r="G12" s="329">
        <f>F12/E12*100</f>
        <v>105.7132</v>
      </c>
    </row>
    <row r="13" spans="1:7" s="355" customFormat="1" ht="15.75">
      <c r="A13" s="352">
        <v>8</v>
      </c>
      <c r="B13" s="381" t="s">
        <v>122</v>
      </c>
      <c r="C13" s="245" t="s">
        <v>42</v>
      </c>
      <c r="D13" s="248">
        <v>87.04</v>
      </c>
      <c r="E13" s="291">
        <v>74.3</v>
      </c>
      <c r="F13" s="248">
        <v>87.6</v>
      </c>
      <c r="G13" s="329">
        <f>F13/E13*100</f>
        <v>117.90040376850605</v>
      </c>
    </row>
    <row r="14" spans="1:7" s="355" customFormat="1" ht="15.75">
      <c r="A14" s="352">
        <v>9</v>
      </c>
      <c r="B14" s="378" t="s">
        <v>130</v>
      </c>
      <c r="C14" s="245" t="s">
        <v>40</v>
      </c>
      <c r="D14" s="248">
        <v>2167</v>
      </c>
      <c r="E14" s="103">
        <v>1952</v>
      </c>
      <c r="F14" s="248">
        <v>2260</v>
      </c>
      <c r="G14" s="329">
        <f>F14/E14*100</f>
        <v>115.77868852459017</v>
      </c>
    </row>
    <row r="15" spans="1:7" s="355" customFormat="1" ht="15.75">
      <c r="A15" s="352"/>
      <c r="B15" s="377" t="s">
        <v>68</v>
      </c>
      <c r="C15" s="245"/>
      <c r="D15" s="245"/>
      <c r="E15" s="248"/>
      <c r="F15" s="248"/>
      <c r="G15" s="248"/>
    </row>
    <row r="16" spans="1:14" s="355" customFormat="1" ht="15.75">
      <c r="A16" s="352">
        <f>A14+1</f>
        <v>10</v>
      </c>
      <c r="B16" s="378" t="s">
        <v>11</v>
      </c>
      <c r="C16" s="245" t="s">
        <v>42</v>
      </c>
      <c r="D16" s="248">
        <f aca="true" t="shared" si="0" ref="D16:F17">D21+D26+D31+D36</f>
        <v>5488.5</v>
      </c>
      <c r="E16" s="103">
        <f t="shared" si="0"/>
        <v>5835.9</v>
      </c>
      <c r="F16" s="248">
        <f t="shared" si="0"/>
        <v>6001.299999999999</v>
      </c>
      <c r="G16" s="329">
        <f>F16/E16*100</f>
        <v>102.83418153155468</v>
      </c>
      <c r="L16" s="357"/>
      <c r="N16" s="382"/>
    </row>
    <row r="17" spans="1:12" s="355" customFormat="1" ht="15.75">
      <c r="A17" s="360">
        <f>A16+1</f>
        <v>11</v>
      </c>
      <c r="B17" s="378" t="s">
        <v>60</v>
      </c>
      <c r="C17" s="245" t="s">
        <v>39</v>
      </c>
      <c r="D17" s="248">
        <f t="shared" si="0"/>
        <v>105.30000000000001</v>
      </c>
      <c r="E17" s="103">
        <f t="shared" si="0"/>
        <v>73.4</v>
      </c>
      <c r="F17" s="248">
        <f t="shared" si="0"/>
        <v>64.7</v>
      </c>
      <c r="G17" s="329">
        <f>F17/E17*100</f>
        <v>88.14713896457765</v>
      </c>
      <c r="L17" s="357"/>
    </row>
    <row r="18" spans="1:12" s="355" customFormat="1" ht="15.75">
      <c r="A18" s="360">
        <f>A17+1</f>
        <v>12</v>
      </c>
      <c r="B18" s="378" t="s">
        <v>8</v>
      </c>
      <c r="C18" s="245" t="s">
        <v>43</v>
      </c>
      <c r="D18" s="261">
        <f>D16/1378*1000</f>
        <v>3982.946298984035</v>
      </c>
      <c r="E18" s="103">
        <v>3996</v>
      </c>
      <c r="F18" s="261">
        <v>4436</v>
      </c>
      <c r="G18" s="329">
        <f>F18/E18*100</f>
        <v>111.011011011011</v>
      </c>
      <c r="L18" s="357"/>
    </row>
    <row r="19" spans="1:7" s="355" customFormat="1" ht="15.75">
      <c r="A19" s="360">
        <v>13</v>
      </c>
      <c r="B19" s="381" t="s">
        <v>131</v>
      </c>
      <c r="C19" s="245" t="s">
        <v>40</v>
      </c>
      <c r="D19" s="341">
        <v>22400</v>
      </c>
      <c r="E19" s="259">
        <v>22179</v>
      </c>
      <c r="F19" s="341">
        <v>22700</v>
      </c>
      <c r="G19" s="329">
        <f aca="true" t="shared" si="1" ref="G19:G24">F19/E19*100</f>
        <v>102.34906893908654</v>
      </c>
    </row>
    <row r="20" spans="1:7" s="355" customFormat="1" ht="15.75">
      <c r="A20" s="360"/>
      <c r="B20" s="383" t="s">
        <v>10</v>
      </c>
      <c r="C20" s="245"/>
      <c r="D20" s="248"/>
      <c r="E20" s="103"/>
      <c r="F20" s="248"/>
      <c r="G20" s="329"/>
    </row>
    <row r="21" spans="1:13" s="355" customFormat="1" ht="15.75">
      <c r="A21" s="360">
        <f>A19+1</f>
        <v>14</v>
      </c>
      <c r="B21" s="378" t="s">
        <v>11</v>
      </c>
      <c r="C21" s="245" t="s">
        <v>42</v>
      </c>
      <c r="D21" s="248">
        <v>4997.6</v>
      </c>
      <c r="E21" s="103">
        <v>5311</v>
      </c>
      <c r="F21" s="248">
        <v>5301.5</v>
      </c>
      <c r="G21" s="329">
        <f t="shared" si="1"/>
        <v>99.82112596497835</v>
      </c>
      <c r="L21" s="357"/>
      <c r="M21" s="361"/>
    </row>
    <row r="22" spans="1:12" s="355" customFormat="1" ht="15.75">
      <c r="A22" s="360">
        <f>A21+1</f>
        <v>15</v>
      </c>
      <c r="B22" s="378" t="s">
        <v>60</v>
      </c>
      <c r="C22" s="245" t="s">
        <v>42</v>
      </c>
      <c r="D22" s="248">
        <v>98.4</v>
      </c>
      <c r="E22" s="103">
        <v>69.4</v>
      </c>
      <c r="F22" s="248">
        <v>55.1</v>
      </c>
      <c r="G22" s="329">
        <f t="shared" si="1"/>
        <v>79.39481268011527</v>
      </c>
      <c r="L22" s="357"/>
    </row>
    <row r="23" spans="1:12" s="355" customFormat="1" ht="15.75">
      <c r="A23" s="360">
        <f>A22+1</f>
        <v>16</v>
      </c>
      <c r="B23" s="378" t="s">
        <v>8</v>
      </c>
      <c r="C23" s="245" t="s">
        <v>43</v>
      </c>
      <c r="D23" s="362">
        <f>D21/366*1000</f>
        <v>13654.644808743169</v>
      </c>
      <c r="E23" s="258">
        <v>14511</v>
      </c>
      <c r="F23" s="261">
        <v>15546</v>
      </c>
      <c r="G23" s="329">
        <f t="shared" si="1"/>
        <v>107.13252015712217</v>
      </c>
      <c r="H23" s="363"/>
      <c r="L23" s="357"/>
    </row>
    <row r="24" spans="1:12" s="355" customFormat="1" ht="15.75">
      <c r="A24" s="360">
        <v>17</v>
      </c>
      <c r="B24" s="381" t="s">
        <v>131</v>
      </c>
      <c r="C24" s="245" t="s">
        <v>40</v>
      </c>
      <c r="D24" s="248">
        <v>25385</v>
      </c>
      <c r="E24" s="103">
        <v>27000</v>
      </c>
      <c r="F24" s="248">
        <v>27613</v>
      </c>
      <c r="G24" s="329">
        <f t="shared" si="1"/>
        <v>102.27037037037037</v>
      </c>
      <c r="L24" s="357"/>
    </row>
    <row r="25" spans="1:7" s="355" customFormat="1" ht="15.75">
      <c r="A25" s="360"/>
      <c r="B25" s="384" t="s">
        <v>87</v>
      </c>
      <c r="C25" s="307"/>
      <c r="D25" s="248"/>
      <c r="E25" s="103"/>
      <c r="F25" s="248"/>
      <c r="G25" s="364"/>
    </row>
    <row r="26" spans="1:7" s="355" customFormat="1" ht="15.75">
      <c r="A26" s="360">
        <f>A24+1</f>
        <v>18</v>
      </c>
      <c r="B26" s="385" t="s">
        <v>11</v>
      </c>
      <c r="C26" s="245" t="s">
        <v>42</v>
      </c>
      <c r="D26" s="248">
        <v>4.2</v>
      </c>
      <c r="E26" s="225">
        <v>4.4</v>
      </c>
      <c r="F26" s="248">
        <v>4.4</v>
      </c>
      <c r="G26" s="329">
        <f>F26/E26*100</f>
        <v>100</v>
      </c>
    </row>
    <row r="27" spans="1:7" s="355" customFormat="1" ht="15.75">
      <c r="A27" s="360">
        <f>A26+1</f>
        <v>19</v>
      </c>
      <c r="B27" s="385" t="s">
        <v>60</v>
      </c>
      <c r="C27" s="245" t="s">
        <v>42</v>
      </c>
      <c r="D27" s="248">
        <v>0</v>
      </c>
      <c r="E27" s="225">
        <v>0</v>
      </c>
      <c r="F27" s="248">
        <v>0</v>
      </c>
      <c r="G27" s="329">
        <v>0</v>
      </c>
    </row>
    <row r="28" spans="1:7" s="355" customFormat="1" ht="15.75">
      <c r="A28" s="360">
        <f>A27+1</f>
        <v>20</v>
      </c>
      <c r="B28" s="385" t="s">
        <v>8</v>
      </c>
      <c r="C28" s="245" t="s">
        <v>43</v>
      </c>
      <c r="D28" s="365">
        <v>350</v>
      </c>
      <c r="E28" s="268">
        <v>367</v>
      </c>
      <c r="F28" s="365">
        <v>367</v>
      </c>
      <c r="G28" s="356">
        <f>F28/E28*100</f>
        <v>100</v>
      </c>
    </row>
    <row r="29" spans="1:7" s="355" customFormat="1" ht="15.75">
      <c r="A29" s="360">
        <f>A28+1</f>
        <v>21</v>
      </c>
      <c r="B29" s="386" t="s">
        <v>131</v>
      </c>
      <c r="C29" s="245" t="s">
        <v>40</v>
      </c>
      <c r="D29" s="271">
        <v>16020</v>
      </c>
      <c r="E29" s="225">
        <v>16020</v>
      </c>
      <c r="F29" s="271">
        <v>16687</v>
      </c>
      <c r="G29" s="356">
        <f>F29/E29*100</f>
        <v>104.16354556803995</v>
      </c>
    </row>
    <row r="30" spans="1:12" s="355" customFormat="1" ht="15.75">
      <c r="A30" s="360"/>
      <c r="B30" s="387" t="s">
        <v>61</v>
      </c>
      <c r="C30" s="307"/>
      <c r="D30" s="248"/>
      <c r="E30" s="103"/>
      <c r="F30" s="248"/>
      <c r="G30" s="248"/>
      <c r="L30" s="355" t="s">
        <v>135</v>
      </c>
    </row>
    <row r="31" spans="1:12" s="355" customFormat="1" ht="15.75">
      <c r="A31" s="360">
        <v>22</v>
      </c>
      <c r="B31" s="378" t="s">
        <v>11</v>
      </c>
      <c r="C31" s="245" t="s">
        <v>42</v>
      </c>
      <c r="D31" s="248">
        <v>298.5</v>
      </c>
      <c r="E31" s="225">
        <v>322.9</v>
      </c>
      <c r="F31" s="248">
        <v>517.4</v>
      </c>
      <c r="G31" s="329">
        <f>F31/E31*100</f>
        <v>160.2353669866832</v>
      </c>
      <c r="L31" s="366"/>
    </row>
    <row r="32" spans="1:12" s="355" customFormat="1" ht="15.75">
      <c r="A32" s="360">
        <f>A31+1</f>
        <v>23</v>
      </c>
      <c r="B32" s="378" t="s">
        <v>60</v>
      </c>
      <c r="C32" s="245" t="s">
        <v>42</v>
      </c>
      <c r="D32" s="248">
        <v>2</v>
      </c>
      <c r="E32" s="225">
        <v>2</v>
      </c>
      <c r="F32" s="248">
        <v>2.2</v>
      </c>
      <c r="G32" s="329">
        <f>F32/E32*100</f>
        <v>110.00000000000001</v>
      </c>
      <c r="L32" s="357"/>
    </row>
    <row r="33" spans="1:12" s="355" customFormat="1" ht="15.75">
      <c r="A33" s="360">
        <f>A32+1</f>
        <v>24</v>
      </c>
      <c r="B33" s="378" t="s">
        <v>8</v>
      </c>
      <c r="C33" s="245" t="s">
        <v>43</v>
      </c>
      <c r="D33" s="274">
        <v>358</v>
      </c>
      <c r="E33" s="258">
        <v>386</v>
      </c>
      <c r="F33" s="274">
        <v>619</v>
      </c>
      <c r="G33" s="329">
        <f>F33/E33*100</f>
        <v>160.36269430051811</v>
      </c>
      <c r="L33" s="357"/>
    </row>
    <row r="34" spans="1:7" s="355" customFormat="1" ht="15.75">
      <c r="A34" s="360">
        <v>25</v>
      </c>
      <c r="B34" s="381" t="s">
        <v>131</v>
      </c>
      <c r="C34" s="245" t="s">
        <v>40</v>
      </c>
      <c r="D34" s="275">
        <v>12267</v>
      </c>
      <c r="E34" s="225">
        <v>13900</v>
      </c>
      <c r="F34" s="275">
        <v>13900</v>
      </c>
      <c r="G34" s="329">
        <f>F34/E34*100</f>
        <v>100</v>
      </c>
    </row>
    <row r="35" spans="1:7" s="355" customFormat="1" ht="15.75">
      <c r="A35" s="360"/>
      <c r="B35" s="383" t="s">
        <v>78</v>
      </c>
      <c r="C35" s="307"/>
      <c r="D35" s="248"/>
      <c r="E35" s="103"/>
      <c r="F35" s="248"/>
      <c r="G35" s="248"/>
    </row>
    <row r="36" spans="1:7" s="355" customFormat="1" ht="15.75">
      <c r="A36" s="360">
        <f>A34+1</f>
        <v>26</v>
      </c>
      <c r="B36" s="378" t="s">
        <v>11</v>
      </c>
      <c r="C36" s="245" t="s">
        <v>42</v>
      </c>
      <c r="D36" s="248">
        <v>188.2</v>
      </c>
      <c r="E36" s="103">
        <v>197.6</v>
      </c>
      <c r="F36" s="248">
        <v>178</v>
      </c>
      <c r="G36" s="329">
        <f>F36/E36*100</f>
        <v>90.08097165991903</v>
      </c>
    </row>
    <row r="37" spans="1:7" s="355" customFormat="1" ht="15.75">
      <c r="A37" s="360">
        <f>A36+1</f>
        <v>27</v>
      </c>
      <c r="B37" s="378" t="s">
        <v>60</v>
      </c>
      <c r="C37" s="245" t="s">
        <v>42</v>
      </c>
      <c r="D37" s="248">
        <v>4.9</v>
      </c>
      <c r="E37" s="103">
        <v>2</v>
      </c>
      <c r="F37" s="248">
        <v>7.4</v>
      </c>
      <c r="G37" s="329">
        <f>F37/E37*100</f>
        <v>370</v>
      </c>
    </row>
    <row r="38" spans="1:12" s="355" customFormat="1" ht="15.75">
      <c r="A38" s="360">
        <f>A37+1</f>
        <v>28</v>
      </c>
      <c r="B38" s="378" t="s">
        <v>8</v>
      </c>
      <c r="C38" s="245" t="s">
        <v>43</v>
      </c>
      <c r="D38" s="261">
        <v>1148</v>
      </c>
      <c r="E38" s="258">
        <v>1205</v>
      </c>
      <c r="F38" s="261">
        <v>1085</v>
      </c>
      <c r="G38" s="329">
        <f>F38/E38*100</f>
        <v>90.04149377593362</v>
      </c>
      <c r="L38" s="355" t="s">
        <v>135</v>
      </c>
    </row>
    <row r="39" spans="1:7" s="355" customFormat="1" ht="15.75">
      <c r="A39" s="360">
        <v>29</v>
      </c>
      <c r="B39" s="381" t="s">
        <v>131</v>
      </c>
      <c r="C39" s="245" t="s">
        <v>40</v>
      </c>
      <c r="D39" s="275">
        <v>14800</v>
      </c>
      <c r="E39" s="225">
        <v>15580</v>
      </c>
      <c r="F39" s="275">
        <v>15580</v>
      </c>
      <c r="G39" s="329">
        <f>F39/E39*100</f>
        <v>100</v>
      </c>
    </row>
    <row r="40" spans="1:7" s="355" customFormat="1" ht="15.75">
      <c r="A40" s="360"/>
      <c r="B40" s="388" t="s">
        <v>12</v>
      </c>
      <c r="C40" s="307"/>
      <c r="D40" s="248"/>
      <c r="E40" s="103"/>
      <c r="F40" s="248"/>
      <c r="G40" s="248"/>
    </row>
    <row r="41" spans="1:7" s="355" customFormat="1" ht="15.75">
      <c r="A41" s="360">
        <f>A39+1</f>
        <v>30</v>
      </c>
      <c r="B41" s="381" t="s">
        <v>85</v>
      </c>
      <c r="C41" s="245" t="s">
        <v>42</v>
      </c>
      <c r="D41" s="248">
        <v>1427.4</v>
      </c>
      <c r="E41" s="389">
        <v>1463</v>
      </c>
      <c r="F41" s="248">
        <v>1503.4</v>
      </c>
      <c r="G41" s="329">
        <f>F41/E41*100</f>
        <v>102.76144907723857</v>
      </c>
    </row>
    <row r="42" spans="1:7" s="355" customFormat="1" ht="15.75">
      <c r="A42" s="360">
        <f>A41+1</f>
        <v>31</v>
      </c>
      <c r="B42" s="378" t="s">
        <v>60</v>
      </c>
      <c r="C42" s="245" t="s">
        <v>42</v>
      </c>
      <c r="D42" s="248">
        <v>29.9</v>
      </c>
      <c r="E42" s="389">
        <v>37.4</v>
      </c>
      <c r="F42" s="248">
        <v>90</v>
      </c>
      <c r="G42" s="329">
        <f>F42/E42*100</f>
        <v>240.64171122994657</v>
      </c>
    </row>
    <row r="43" spans="1:7" s="355" customFormat="1" ht="15.75">
      <c r="A43" s="360">
        <f>A42+1</f>
        <v>32</v>
      </c>
      <c r="B43" s="381" t="s">
        <v>8</v>
      </c>
      <c r="C43" s="245" t="s">
        <v>43</v>
      </c>
      <c r="D43" s="407">
        <v>0.43</v>
      </c>
      <c r="E43" s="103">
        <v>406</v>
      </c>
      <c r="F43" s="407">
        <v>420</v>
      </c>
      <c r="G43" s="329">
        <f>F43/E43*100</f>
        <v>103.44827586206897</v>
      </c>
    </row>
    <row r="44" spans="1:7" s="355" customFormat="1" ht="15.75">
      <c r="A44" s="360">
        <v>33</v>
      </c>
      <c r="B44" s="381" t="s">
        <v>9</v>
      </c>
      <c r="C44" s="245" t="s">
        <v>44</v>
      </c>
      <c r="D44" s="407"/>
      <c r="E44" s="103">
        <v>3600</v>
      </c>
      <c r="F44" s="408">
        <v>3600</v>
      </c>
      <c r="G44" s="329">
        <v>100</v>
      </c>
    </row>
    <row r="45" spans="1:7" s="355" customFormat="1" ht="15.75">
      <c r="A45" s="360">
        <v>34</v>
      </c>
      <c r="B45" s="381" t="s">
        <v>13</v>
      </c>
      <c r="C45" s="245" t="s">
        <v>40</v>
      </c>
      <c r="D45" s="248">
        <v>11000</v>
      </c>
      <c r="E45" s="103">
        <v>11500</v>
      </c>
      <c r="F45" s="248">
        <v>12500</v>
      </c>
      <c r="G45" s="329">
        <f>F45/E45*100</f>
        <v>108.69565217391303</v>
      </c>
    </row>
    <row r="46" spans="1:7" s="355" customFormat="1" ht="15.75">
      <c r="A46" s="334"/>
      <c r="B46" s="390" t="s">
        <v>18</v>
      </c>
      <c r="C46" s="307"/>
      <c r="D46" s="248"/>
      <c r="E46" s="103"/>
      <c r="F46" s="248"/>
      <c r="G46" s="248"/>
    </row>
    <row r="47" spans="1:7" s="355" customFormat="1" ht="15.75">
      <c r="A47" s="334">
        <f>A45+1</f>
        <v>35</v>
      </c>
      <c r="B47" s="378" t="s">
        <v>19</v>
      </c>
      <c r="C47" s="245" t="s">
        <v>44</v>
      </c>
      <c r="D47" s="248">
        <v>400</v>
      </c>
      <c r="E47" s="389">
        <v>400</v>
      </c>
      <c r="F47" s="248">
        <v>400</v>
      </c>
      <c r="G47" s="329">
        <f>F47/E47*100</f>
        <v>100</v>
      </c>
    </row>
    <row r="48" spans="1:12" s="355" customFormat="1" ht="15.75">
      <c r="A48" s="334">
        <f>A47+1</f>
        <v>36</v>
      </c>
      <c r="B48" s="378" t="s">
        <v>20</v>
      </c>
      <c r="C48" s="245" t="s">
        <v>39</v>
      </c>
      <c r="D48" s="274">
        <v>0.7</v>
      </c>
      <c r="E48" s="389">
        <v>0.7</v>
      </c>
      <c r="F48" s="274">
        <v>0.7</v>
      </c>
      <c r="G48" s="248">
        <f>F48/E48*100</f>
        <v>100</v>
      </c>
      <c r="L48" s="357"/>
    </row>
    <row r="49" spans="1:12" s="355" customFormat="1" ht="15.75">
      <c r="A49" s="334">
        <f>A48+1</f>
        <v>37</v>
      </c>
      <c r="B49" s="378" t="s">
        <v>60</v>
      </c>
      <c r="C49" s="245" t="s">
        <v>39</v>
      </c>
      <c r="D49" s="274">
        <v>0.5</v>
      </c>
      <c r="E49" s="389">
        <v>0.5</v>
      </c>
      <c r="F49" s="274">
        <v>0.5</v>
      </c>
      <c r="G49" s="248">
        <v>100</v>
      </c>
      <c r="L49" s="357"/>
    </row>
    <row r="50" spans="1:12" s="355" customFormat="1" ht="15.75">
      <c r="A50" s="334">
        <v>38</v>
      </c>
      <c r="B50" s="381" t="s">
        <v>9</v>
      </c>
      <c r="C50" s="245" t="s">
        <v>44</v>
      </c>
      <c r="D50" s="274"/>
      <c r="E50" s="391">
        <v>38</v>
      </c>
      <c r="F50" s="274">
        <v>38</v>
      </c>
      <c r="G50" s="248">
        <v>100</v>
      </c>
      <c r="L50" s="357"/>
    </row>
    <row r="51" spans="1:12" s="355" customFormat="1" ht="15.75">
      <c r="A51" s="334">
        <v>39</v>
      </c>
      <c r="B51" s="381" t="s">
        <v>131</v>
      </c>
      <c r="C51" s="245" t="s">
        <v>40</v>
      </c>
      <c r="D51" s="248">
        <v>11500</v>
      </c>
      <c r="E51" s="291">
        <v>11500</v>
      </c>
      <c r="F51" s="248">
        <v>11500</v>
      </c>
      <c r="G51" s="248">
        <f aca="true" t="shared" si="2" ref="G51:G57">F51/E51*100</f>
        <v>100</v>
      </c>
      <c r="L51" s="357"/>
    </row>
    <row r="52" spans="1:12" s="355" customFormat="1" ht="15.75">
      <c r="A52" s="352"/>
      <c r="B52" s="388" t="s">
        <v>21</v>
      </c>
      <c r="C52" s="245"/>
      <c r="D52" s="281"/>
      <c r="E52" s="216"/>
      <c r="F52" s="281"/>
      <c r="G52" s="248"/>
      <c r="L52" s="357"/>
    </row>
    <row r="53" spans="1:12" s="355" customFormat="1" ht="15.75">
      <c r="A53" s="352">
        <f>A51+1</f>
        <v>40</v>
      </c>
      <c r="B53" s="378" t="s">
        <v>22</v>
      </c>
      <c r="C53" s="245" t="s">
        <v>42</v>
      </c>
      <c r="D53" s="248">
        <v>1684</v>
      </c>
      <c r="E53" s="392">
        <v>1863.5</v>
      </c>
      <c r="F53" s="248">
        <v>1706.5</v>
      </c>
      <c r="G53" s="329">
        <f t="shared" si="2"/>
        <v>91.5749932921921</v>
      </c>
      <c r="L53" s="357"/>
    </row>
    <row r="54" spans="1:12" s="355" customFormat="1" ht="15.75">
      <c r="A54" s="334">
        <f>A53+1</f>
        <v>41</v>
      </c>
      <c r="B54" s="378" t="s">
        <v>23</v>
      </c>
      <c r="C54" s="245" t="s">
        <v>42</v>
      </c>
      <c r="D54" s="248">
        <v>329.5</v>
      </c>
      <c r="E54" s="392">
        <v>339</v>
      </c>
      <c r="F54" s="248">
        <v>505.4</v>
      </c>
      <c r="G54" s="329">
        <f t="shared" si="2"/>
        <v>149.08554572271387</v>
      </c>
      <c r="L54" s="357"/>
    </row>
    <row r="55" spans="1:7" s="355" customFormat="1" ht="15.75">
      <c r="A55" s="334">
        <f>A54+1</f>
        <v>42</v>
      </c>
      <c r="B55" s="378" t="s">
        <v>24</v>
      </c>
      <c r="C55" s="245" t="s">
        <v>42</v>
      </c>
      <c r="D55" s="248">
        <v>56.7</v>
      </c>
      <c r="E55" s="392">
        <v>60</v>
      </c>
      <c r="F55" s="248">
        <v>78.2</v>
      </c>
      <c r="G55" s="329">
        <f t="shared" si="2"/>
        <v>130.33333333333334</v>
      </c>
    </row>
    <row r="56" spans="1:12" s="355" customFormat="1" ht="15.75">
      <c r="A56" s="334">
        <f>A55+1</f>
        <v>43</v>
      </c>
      <c r="B56" s="378" t="s">
        <v>9</v>
      </c>
      <c r="C56" s="245" t="s">
        <v>44</v>
      </c>
      <c r="D56" s="248">
        <v>1170</v>
      </c>
      <c r="E56" s="218">
        <v>1170</v>
      </c>
      <c r="F56" s="248">
        <v>1170</v>
      </c>
      <c r="G56" s="329">
        <f t="shared" si="2"/>
        <v>100</v>
      </c>
      <c r="L56" s="367"/>
    </row>
    <row r="57" spans="1:7" s="355" customFormat="1" ht="15.75">
      <c r="A57" s="334">
        <f>A56+1</f>
        <v>44</v>
      </c>
      <c r="B57" s="378" t="s">
        <v>16</v>
      </c>
      <c r="C57" s="245" t="s">
        <v>40</v>
      </c>
      <c r="D57" s="248">
        <v>12000</v>
      </c>
      <c r="E57" s="218">
        <v>12500</v>
      </c>
      <c r="F57" s="248">
        <v>12500</v>
      </c>
      <c r="G57" s="329">
        <f t="shared" si="2"/>
        <v>100</v>
      </c>
    </row>
    <row r="58" spans="1:7" s="355" customFormat="1" ht="15.75">
      <c r="A58" s="334"/>
      <c r="B58" s="393" t="s">
        <v>25</v>
      </c>
      <c r="C58" s="307"/>
      <c r="D58" s="223"/>
      <c r="E58" s="103"/>
      <c r="F58" s="248"/>
      <c r="G58" s="248"/>
    </row>
    <row r="59" spans="1:12" s="355" customFormat="1" ht="15.75">
      <c r="A59" s="334">
        <f>A57+1</f>
        <v>45</v>
      </c>
      <c r="B59" s="381" t="s">
        <v>86</v>
      </c>
      <c r="C59" s="245" t="s">
        <v>42</v>
      </c>
      <c r="D59" s="248">
        <v>2361.1</v>
      </c>
      <c r="E59" s="103">
        <v>2500</v>
      </c>
      <c r="F59" s="248">
        <v>2964</v>
      </c>
      <c r="G59" s="329">
        <f>F59/E59*100</f>
        <v>118.56</v>
      </c>
      <c r="L59" s="368"/>
    </row>
    <row r="60" spans="1:7" s="355" customFormat="1" ht="15.75">
      <c r="A60" s="334">
        <f>A59+1</f>
        <v>46</v>
      </c>
      <c r="B60" s="381" t="s">
        <v>26</v>
      </c>
      <c r="C60" s="245" t="s">
        <v>50</v>
      </c>
      <c r="D60" s="284">
        <v>64</v>
      </c>
      <c r="E60" s="218">
        <v>64</v>
      </c>
      <c r="F60" s="284">
        <v>62</v>
      </c>
      <c r="G60" s="329">
        <f>F60/E60*100</f>
        <v>96.875</v>
      </c>
    </row>
    <row r="61" spans="1:7" s="355" customFormat="1" ht="15.75">
      <c r="A61" s="334">
        <v>47</v>
      </c>
      <c r="B61" s="381" t="s">
        <v>89</v>
      </c>
      <c r="C61" s="245" t="s">
        <v>38</v>
      </c>
      <c r="D61" s="248">
        <v>19.9</v>
      </c>
      <c r="E61" s="103">
        <v>15.1</v>
      </c>
      <c r="F61" s="248">
        <v>15.1</v>
      </c>
      <c r="G61" s="329">
        <f>F61/E61*100</f>
        <v>100</v>
      </c>
    </row>
    <row r="62" spans="1:7" s="355" customFormat="1" ht="15.75">
      <c r="A62" s="334">
        <v>48</v>
      </c>
      <c r="B62" s="381" t="s">
        <v>58</v>
      </c>
      <c r="C62" s="245" t="s">
        <v>44</v>
      </c>
      <c r="D62" s="284">
        <v>665</v>
      </c>
      <c r="E62" s="218">
        <v>452</v>
      </c>
      <c r="F62" s="284">
        <v>452</v>
      </c>
      <c r="G62" s="329">
        <f>F62/E62*100</f>
        <v>100</v>
      </c>
    </row>
    <row r="63" spans="1:7" s="355" customFormat="1" ht="15.75">
      <c r="A63" s="334">
        <v>49</v>
      </c>
      <c r="B63" s="381" t="s">
        <v>16</v>
      </c>
      <c r="C63" s="245" t="s">
        <v>40</v>
      </c>
      <c r="D63" s="248">
        <v>12350</v>
      </c>
      <c r="E63" s="392">
        <v>12500</v>
      </c>
      <c r="F63" s="248">
        <v>12500</v>
      </c>
      <c r="G63" s="329">
        <f>F63/E63*100</f>
        <v>100</v>
      </c>
    </row>
    <row r="64" spans="1:7" s="355" customFormat="1" ht="15.75">
      <c r="A64" s="334"/>
      <c r="B64" s="393" t="s">
        <v>33</v>
      </c>
      <c r="C64" s="307"/>
      <c r="D64" s="223"/>
      <c r="E64" s="103"/>
      <c r="F64" s="248"/>
      <c r="G64" s="248"/>
    </row>
    <row r="65" spans="1:7" s="355" customFormat="1" ht="15.75">
      <c r="A65" s="334">
        <f>A63+1</f>
        <v>50</v>
      </c>
      <c r="B65" s="378" t="s">
        <v>79</v>
      </c>
      <c r="C65" s="245" t="s">
        <v>49</v>
      </c>
      <c r="D65" s="248">
        <v>10497.9</v>
      </c>
      <c r="E65" s="103">
        <v>10528.5</v>
      </c>
      <c r="F65" s="248">
        <v>10848.4</v>
      </c>
      <c r="G65" s="329">
        <f>F65/E65*100</f>
        <v>103.03841952794795</v>
      </c>
    </row>
    <row r="66" spans="1:7" s="355" customFormat="1" ht="15.75">
      <c r="A66" s="334">
        <v>51</v>
      </c>
      <c r="B66" s="378" t="s">
        <v>90</v>
      </c>
      <c r="C66" s="245" t="s">
        <v>50</v>
      </c>
      <c r="D66" s="281">
        <v>1055</v>
      </c>
      <c r="E66" s="216">
        <v>410</v>
      </c>
      <c r="F66" s="281">
        <v>239</v>
      </c>
      <c r="G66" s="329">
        <f>F66/E66*100</f>
        <v>58.292682926829265</v>
      </c>
    </row>
    <row r="67" spans="1:7" s="355" customFormat="1" ht="15.75">
      <c r="A67" s="334">
        <v>52</v>
      </c>
      <c r="B67" s="378" t="s">
        <v>94</v>
      </c>
      <c r="C67" s="245" t="s">
        <v>38</v>
      </c>
      <c r="D67" s="281">
        <v>32</v>
      </c>
      <c r="E67" s="216">
        <v>34</v>
      </c>
      <c r="F67" s="281">
        <v>37</v>
      </c>
      <c r="G67" s="329">
        <f>F67/E67*100</f>
        <v>108.8235294117647</v>
      </c>
    </row>
    <row r="68" spans="1:7" s="355" customFormat="1" ht="15.75">
      <c r="A68" s="334">
        <v>53</v>
      </c>
      <c r="B68" s="378" t="s">
        <v>93</v>
      </c>
      <c r="C68" s="245" t="s">
        <v>38</v>
      </c>
      <c r="D68" s="281">
        <v>85</v>
      </c>
      <c r="E68" s="216">
        <v>86</v>
      </c>
      <c r="F68" s="281">
        <v>87</v>
      </c>
      <c r="G68" s="329">
        <f>F68/E68*100</f>
        <v>101.16279069767442</v>
      </c>
    </row>
    <row r="69" spans="1:7" s="355" customFormat="1" ht="15.75">
      <c r="A69" s="334">
        <v>54</v>
      </c>
      <c r="B69" s="378" t="s">
        <v>91</v>
      </c>
      <c r="C69" s="245" t="s">
        <v>92</v>
      </c>
      <c r="D69" s="281">
        <v>39</v>
      </c>
      <c r="E69" s="216">
        <v>40</v>
      </c>
      <c r="F69" s="281">
        <v>22.6</v>
      </c>
      <c r="G69" s="329">
        <f>F69/E69*100</f>
        <v>56.50000000000001</v>
      </c>
    </row>
    <row r="70" spans="1:7" s="355" customFormat="1" ht="15.75">
      <c r="A70" s="352"/>
      <c r="B70" s="377" t="s">
        <v>69</v>
      </c>
      <c r="C70" s="245"/>
      <c r="D70" s="345"/>
      <c r="E70" s="216"/>
      <c r="F70" s="281"/>
      <c r="G70" s="281"/>
    </row>
    <row r="71" spans="1:7" s="355" customFormat="1" ht="15.75">
      <c r="A71" s="352">
        <f>A69+1</f>
        <v>55</v>
      </c>
      <c r="B71" s="302" t="s">
        <v>95</v>
      </c>
      <c r="C71" s="245" t="s">
        <v>44</v>
      </c>
      <c r="D71" s="248">
        <v>0</v>
      </c>
      <c r="E71" s="103">
        <v>4</v>
      </c>
      <c r="F71" s="248">
        <v>10</v>
      </c>
      <c r="G71" s="248">
        <f>F71/E71*100</f>
        <v>250</v>
      </c>
    </row>
    <row r="72" spans="1:7" s="355" customFormat="1" ht="15.75">
      <c r="A72" s="352">
        <v>56</v>
      </c>
      <c r="B72" s="302" t="s">
        <v>97</v>
      </c>
      <c r="C72" s="245" t="s">
        <v>38</v>
      </c>
      <c r="D72" s="248">
        <v>18</v>
      </c>
      <c r="E72" s="103">
        <v>18</v>
      </c>
      <c r="F72" s="248">
        <v>18</v>
      </c>
      <c r="G72" s="248">
        <f aca="true" t="shared" si="3" ref="G72:G77">F72/E72*100</f>
        <v>100</v>
      </c>
    </row>
    <row r="73" spans="1:7" s="355" customFormat="1" ht="15.75">
      <c r="A73" s="352">
        <v>57</v>
      </c>
      <c r="B73" s="302" t="s">
        <v>96</v>
      </c>
      <c r="C73" s="245" t="s">
        <v>38</v>
      </c>
      <c r="D73" s="248">
        <v>10</v>
      </c>
      <c r="E73" s="103">
        <v>17</v>
      </c>
      <c r="F73" s="248">
        <v>18</v>
      </c>
      <c r="G73" s="329">
        <f t="shared" si="3"/>
        <v>105.88235294117648</v>
      </c>
    </row>
    <row r="74" spans="1:7" s="355" customFormat="1" ht="15.75">
      <c r="A74" s="352">
        <v>58</v>
      </c>
      <c r="B74" s="302" t="s">
        <v>70</v>
      </c>
      <c r="C74" s="245" t="s">
        <v>98</v>
      </c>
      <c r="D74" s="248">
        <v>200</v>
      </c>
      <c r="E74" s="103">
        <v>200</v>
      </c>
      <c r="F74" s="248">
        <v>200</v>
      </c>
      <c r="G74" s="329">
        <f t="shared" si="3"/>
        <v>100</v>
      </c>
    </row>
    <row r="75" spans="1:7" s="355" customFormat="1" ht="15.75">
      <c r="A75" s="352">
        <f>A73+1</f>
        <v>58</v>
      </c>
      <c r="B75" s="302" t="s">
        <v>99</v>
      </c>
      <c r="C75" s="245" t="s">
        <v>38</v>
      </c>
      <c r="D75" s="248">
        <v>37</v>
      </c>
      <c r="E75" s="103">
        <v>37</v>
      </c>
      <c r="F75" s="248">
        <v>37</v>
      </c>
      <c r="G75" s="329">
        <f t="shared" si="3"/>
        <v>100</v>
      </c>
    </row>
    <row r="76" spans="1:7" s="355" customFormat="1" ht="15.75">
      <c r="A76" s="352">
        <f>A74+1</f>
        <v>59</v>
      </c>
      <c r="B76" s="302" t="s">
        <v>100</v>
      </c>
      <c r="C76" s="245" t="s">
        <v>38</v>
      </c>
      <c r="D76" s="261">
        <v>4.6</v>
      </c>
      <c r="E76" s="212">
        <v>5</v>
      </c>
      <c r="F76" s="329">
        <v>4.6</v>
      </c>
      <c r="G76" s="329">
        <f>F76/E76*100</f>
        <v>92</v>
      </c>
    </row>
    <row r="77" spans="1:12" s="355" customFormat="1" ht="15.75">
      <c r="A77" s="352">
        <v>60</v>
      </c>
      <c r="B77" s="302" t="s">
        <v>101</v>
      </c>
      <c r="C77" s="245" t="s">
        <v>38</v>
      </c>
      <c r="D77" s="248">
        <v>44.2</v>
      </c>
      <c r="E77" s="103">
        <v>44.5</v>
      </c>
      <c r="F77" s="248">
        <v>29.6</v>
      </c>
      <c r="G77" s="329">
        <f t="shared" si="3"/>
        <v>66.51685393258427</v>
      </c>
      <c r="L77" s="394" t="s">
        <v>121</v>
      </c>
    </row>
    <row r="78" spans="1:7" s="355" customFormat="1" ht="15.75">
      <c r="A78" s="334"/>
      <c r="B78" s="388" t="s">
        <v>57</v>
      </c>
      <c r="C78" s="245"/>
      <c r="D78" s="290"/>
      <c r="E78" s="262"/>
      <c r="F78" s="290"/>
      <c r="G78" s="290"/>
    </row>
    <row r="79" spans="1:7" s="355" customFormat="1" ht="15.75">
      <c r="A79" s="334">
        <v>61</v>
      </c>
      <c r="B79" s="378" t="s">
        <v>23</v>
      </c>
      <c r="C79" s="245" t="s">
        <v>43</v>
      </c>
      <c r="D79" s="248">
        <v>1559.9</v>
      </c>
      <c r="E79" s="103">
        <v>1550</v>
      </c>
      <c r="F79" s="248">
        <v>1560</v>
      </c>
      <c r="G79" s="356">
        <f>F79/E79*100</f>
        <v>100.64516129032258</v>
      </c>
    </row>
    <row r="80" spans="1:7" s="355" customFormat="1" ht="15.75">
      <c r="A80" s="334">
        <v>62</v>
      </c>
      <c r="B80" s="378" t="s">
        <v>9</v>
      </c>
      <c r="C80" s="245" t="s">
        <v>44</v>
      </c>
      <c r="D80" s="248">
        <v>166</v>
      </c>
      <c r="E80" s="103">
        <v>164</v>
      </c>
      <c r="F80" s="248">
        <v>164</v>
      </c>
      <c r="G80" s="356">
        <f>F80/E80*100</f>
        <v>100</v>
      </c>
    </row>
    <row r="81" spans="1:7" s="355" customFormat="1" ht="15.75">
      <c r="A81" s="334">
        <v>63</v>
      </c>
      <c r="B81" s="395" t="s">
        <v>137</v>
      </c>
      <c r="C81" s="396" t="s">
        <v>138</v>
      </c>
      <c r="D81" s="248"/>
      <c r="E81" s="103">
        <v>86.4</v>
      </c>
      <c r="F81" s="248">
        <v>86.4</v>
      </c>
      <c r="G81" s="356">
        <v>100</v>
      </c>
    </row>
    <row r="82" spans="1:7" s="355" customFormat="1" ht="15.75">
      <c r="A82" s="334">
        <v>64</v>
      </c>
      <c r="B82" s="395" t="s">
        <v>139</v>
      </c>
      <c r="C82" s="397"/>
      <c r="D82" s="248"/>
      <c r="E82" s="103">
        <v>100</v>
      </c>
      <c r="F82" s="248">
        <v>100</v>
      </c>
      <c r="G82" s="356">
        <v>100</v>
      </c>
    </row>
    <row r="83" spans="1:12" s="355" customFormat="1" ht="15.75">
      <c r="A83" s="334">
        <v>65</v>
      </c>
      <c r="B83" s="378" t="s">
        <v>16</v>
      </c>
      <c r="C83" s="245" t="s">
        <v>40</v>
      </c>
      <c r="D83" s="248">
        <v>14487.5</v>
      </c>
      <c r="E83" s="103">
        <v>14487.5</v>
      </c>
      <c r="F83" s="248">
        <v>17155.8</v>
      </c>
      <c r="G83" s="356">
        <f>F83/E83*100</f>
        <v>118.41794650560828</v>
      </c>
      <c r="H83" s="284">
        <v>11585</v>
      </c>
      <c r="L83" s="357"/>
    </row>
    <row r="84" spans="1:7" s="355" customFormat="1" ht="15.75">
      <c r="A84" s="334">
        <f>A83+1</f>
        <v>66</v>
      </c>
      <c r="B84" s="398" t="s">
        <v>81</v>
      </c>
      <c r="C84" s="307" t="s">
        <v>38</v>
      </c>
      <c r="D84" s="248">
        <v>357</v>
      </c>
      <c r="E84" s="103">
        <v>357</v>
      </c>
      <c r="F84" s="248">
        <v>358</v>
      </c>
      <c r="G84" s="329">
        <f>F84/E84*100</f>
        <v>100.28011204481793</v>
      </c>
    </row>
    <row r="85" spans="1:7" s="355" customFormat="1" ht="15.75">
      <c r="A85" s="334"/>
      <c r="B85" s="393" t="s">
        <v>56</v>
      </c>
      <c r="C85" s="307"/>
      <c r="D85" s="224"/>
      <c r="E85" s="103"/>
      <c r="F85" s="248"/>
      <c r="G85" s="248"/>
    </row>
    <row r="86" spans="1:7" s="355" customFormat="1" ht="50.25" customHeight="1">
      <c r="A86" s="334">
        <v>67</v>
      </c>
      <c r="B86" s="381" t="s">
        <v>102</v>
      </c>
      <c r="C86" s="345" t="s">
        <v>38</v>
      </c>
      <c r="D86" s="284">
        <v>69</v>
      </c>
      <c r="E86" s="218">
        <v>69.3</v>
      </c>
      <c r="F86" s="284">
        <v>71.9</v>
      </c>
      <c r="G86" s="346">
        <f>F86/E86*100</f>
        <v>103.75180375180378</v>
      </c>
    </row>
    <row r="87" spans="1:7" s="355" customFormat="1" ht="15.75">
      <c r="A87" s="334">
        <v>68</v>
      </c>
      <c r="B87" s="302" t="s">
        <v>103</v>
      </c>
      <c r="C87" s="245" t="s">
        <v>38</v>
      </c>
      <c r="D87" s="284">
        <v>44.3</v>
      </c>
      <c r="E87" s="218">
        <v>44.5</v>
      </c>
      <c r="F87" s="284">
        <v>46.5</v>
      </c>
      <c r="G87" s="346">
        <f>F87/E87*100</f>
        <v>104.49438202247192</v>
      </c>
    </row>
    <row r="88" spans="1:7" s="355" customFormat="1" ht="15.75">
      <c r="A88" s="334">
        <f>A87+1</f>
        <v>69</v>
      </c>
      <c r="B88" s="381" t="s">
        <v>71</v>
      </c>
      <c r="C88" s="345" t="s">
        <v>38</v>
      </c>
      <c r="D88" s="248">
        <v>91.4</v>
      </c>
      <c r="E88" s="103">
        <v>92</v>
      </c>
      <c r="F88" s="248">
        <v>96.8</v>
      </c>
      <c r="G88" s="346">
        <f>F88/E88*100</f>
        <v>105.21739130434781</v>
      </c>
    </row>
    <row r="89" spans="1:7" s="355" customFormat="1" ht="15.75">
      <c r="A89" s="334">
        <v>70</v>
      </c>
      <c r="B89" s="378" t="s">
        <v>80</v>
      </c>
      <c r="C89" s="245" t="s">
        <v>40</v>
      </c>
      <c r="D89" s="248">
        <v>23076</v>
      </c>
      <c r="E89" s="103">
        <v>24327</v>
      </c>
      <c r="F89" s="248">
        <v>24327</v>
      </c>
      <c r="G89" s="346">
        <f>F89/E89*100</f>
        <v>100</v>
      </c>
    </row>
    <row r="90" spans="1:7" s="355" customFormat="1" ht="15.75">
      <c r="A90" s="334"/>
      <c r="B90" s="388" t="s">
        <v>29</v>
      </c>
      <c r="C90" s="245"/>
      <c r="D90" s="224"/>
      <c r="E90" s="103"/>
      <c r="F90" s="248"/>
      <c r="G90" s="248"/>
    </row>
    <row r="91" spans="1:12" s="355" customFormat="1" ht="15.75">
      <c r="A91" s="334">
        <f>A89+1</f>
        <v>71</v>
      </c>
      <c r="B91" s="378" t="s">
        <v>55</v>
      </c>
      <c r="C91" s="399" t="s">
        <v>44</v>
      </c>
      <c r="D91" s="248">
        <v>3.6</v>
      </c>
      <c r="E91" s="103">
        <v>8</v>
      </c>
      <c r="F91" s="248">
        <v>13</v>
      </c>
      <c r="G91" s="329">
        <f>F91/E91*100</f>
        <v>162.5</v>
      </c>
      <c r="L91" s="217"/>
    </row>
    <row r="92" spans="1:12" s="355" customFormat="1" ht="15.75">
      <c r="A92" s="334">
        <f>A91+1</f>
        <v>72</v>
      </c>
      <c r="B92" s="378" t="s">
        <v>30</v>
      </c>
      <c r="C92" s="400"/>
      <c r="D92" s="248">
        <v>0</v>
      </c>
      <c r="E92" s="103">
        <v>0</v>
      </c>
      <c r="F92" s="248">
        <v>0</v>
      </c>
      <c r="G92" s="248">
        <v>0</v>
      </c>
      <c r="L92" s="217"/>
    </row>
    <row r="93" spans="1:12" s="355" customFormat="1" ht="51" customHeight="1">
      <c r="A93" s="334">
        <v>73</v>
      </c>
      <c r="B93" s="302" t="s">
        <v>104</v>
      </c>
      <c r="C93" s="401"/>
      <c r="D93" s="248">
        <v>686.8</v>
      </c>
      <c r="E93" s="103">
        <v>790</v>
      </c>
      <c r="F93" s="248">
        <v>775.3</v>
      </c>
      <c r="G93" s="329">
        <f>F93/E93*100</f>
        <v>98.1392405063291</v>
      </c>
      <c r="L93" s="217"/>
    </row>
    <row r="94" spans="1:12" s="355" customFormat="1" ht="51" customHeight="1">
      <c r="A94" s="334">
        <v>74</v>
      </c>
      <c r="B94" s="302" t="s">
        <v>140</v>
      </c>
      <c r="C94" s="245" t="s">
        <v>169</v>
      </c>
      <c r="D94" s="284"/>
      <c r="E94" s="218">
        <v>68.7</v>
      </c>
      <c r="F94" s="284">
        <v>66.6</v>
      </c>
      <c r="G94" s="329">
        <v>96.9</v>
      </c>
      <c r="L94" s="217"/>
    </row>
    <row r="95" spans="1:12" s="355" customFormat="1" ht="15.75">
      <c r="A95" s="334">
        <v>75</v>
      </c>
      <c r="B95" s="381" t="s">
        <v>131</v>
      </c>
      <c r="C95" s="245" t="s">
        <v>40</v>
      </c>
      <c r="D95" s="284">
        <v>23998</v>
      </c>
      <c r="E95" s="218">
        <v>23998</v>
      </c>
      <c r="F95" s="284">
        <v>24336.8</v>
      </c>
      <c r="G95" s="329">
        <f>F95/E95*100</f>
        <v>101.41178431535963</v>
      </c>
      <c r="H95" s="248">
        <v>24680</v>
      </c>
      <c r="L95" s="217"/>
    </row>
    <row r="96" spans="1:7" s="355" customFormat="1" ht="15.75">
      <c r="A96" s="334"/>
      <c r="B96" s="388" t="s">
        <v>31</v>
      </c>
      <c r="C96" s="307"/>
      <c r="D96" s="248"/>
      <c r="E96" s="218"/>
      <c r="F96" s="248"/>
      <c r="G96" s="248"/>
    </row>
    <row r="97" spans="1:12" s="355" customFormat="1" ht="15.75">
      <c r="A97" s="334">
        <f>A95+1</f>
        <v>76</v>
      </c>
      <c r="B97" s="402" t="s">
        <v>76</v>
      </c>
      <c r="C97" s="245" t="s">
        <v>38</v>
      </c>
      <c r="D97" s="275">
        <v>30</v>
      </c>
      <c r="E97" s="103">
        <v>26.7</v>
      </c>
      <c r="F97" s="297">
        <v>27.5</v>
      </c>
      <c r="G97" s="329">
        <f>F97/E97*100</f>
        <v>102.99625468164794</v>
      </c>
      <c r="L97" s="403"/>
    </row>
    <row r="98" spans="1:12" s="355" customFormat="1" ht="15.75">
      <c r="A98" s="334">
        <v>77</v>
      </c>
      <c r="B98" s="404" t="s">
        <v>141</v>
      </c>
      <c r="C98" s="222" t="s">
        <v>38</v>
      </c>
      <c r="D98" s="275"/>
      <c r="E98" s="103">
        <v>15</v>
      </c>
      <c r="F98" s="297">
        <v>33.7</v>
      </c>
      <c r="G98" s="329">
        <v>224.7</v>
      </c>
      <c r="L98" s="403"/>
    </row>
    <row r="99" spans="1:12" s="355" customFormat="1" ht="15.75">
      <c r="A99" s="334"/>
      <c r="B99" s="404" t="s">
        <v>142</v>
      </c>
      <c r="C99" s="222" t="s">
        <v>38</v>
      </c>
      <c r="D99" s="275"/>
      <c r="E99" s="103">
        <v>40</v>
      </c>
      <c r="F99" s="297">
        <v>93.8</v>
      </c>
      <c r="G99" s="329">
        <v>234.5</v>
      </c>
      <c r="L99" s="403"/>
    </row>
    <row r="100" spans="1:12" s="355" customFormat="1" ht="15.75">
      <c r="A100" s="334">
        <v>78</v>
      </c>
      <c r="B100" s="404" t="s">
        <v>143</v>
      </c>
      <c r="C100" s="222" t="s">
        <v>46</v>
      </c>
      <c r="D100" s="275"/>
      <c r="E100" s="103">
        <v>43.5</v>
      </c>
      <c r="F100" s="297">
        <v>43.5</v>
      </c>
      <c r="G100" s="329">
        <v>100</v>
      </c>
      <c r="L100" s="403"/>
    </row>
    <row r="101" spans="1:12" s="355" customFormat="1" ht="15.75">
      <c r="A101" s="334">
        <v>79</v>
      </c>
      <c r="B101" s="404" t="s">
        <v>144</v>
      </c>
      <c r="C101" s="222" t="s">
        <v>46</v>
      </c>
      <c r="D101" s="275"/>
      <c r="E101" s="103">
        <v>36.6</v>
      </c>
      <c r="F101" s="297">
        <v>36.6</v>
      </c>
      <c r="G101" s="329">
        <v>100</v>
      </c>
      <c r="L101" s="403"/>
    </row>
    <row r="102" spans="1:16" s="355" customFormat="1" ht="15.75">
      <c r="A102" s="334">
        <v>80</v>
      </c>
      <c r="B102" s="378" t="s">
        <v>23</v>
      </c>
      <c r="C102" s="245" t="s">
        <v>43</v>
      </c>
      <c r="D102" s="297">
        <v>700</v>
      </c>
      <c r="E102" s="103">
        <v>120</v>
      </c>
      <c r="F102" s="297">
        <v>155</v>
      </c>
      <c r="G102" s="329">
        <f>F102/E102*100</f>
        <v>129.16666666666669</v>
      </c>
      <c r="L102" s="403"/>
      <c r="P102" s="355" t="s">
        <v>135</v>
      </c>
    </row>
    <row r="103" spans="1:12" s="355" customFormat="1" ht="15.75">
      <c r="A103" s="334">
        <v>81</v>
      </c>
      <c r="B103" s="378" t="s">
        <v>9</v>
      </c>
      <c r="C103" s="245" t="s">
        <v>44</v>
      </c>
      <c r="D103" s="297">
        <v>66</v>
      </c>
      <c r="E103" s="103">
        <v>66</v>
      </c>
      <c r="F103" s="297">
        <v>73</v>
      </c>
      <c r="G103" s="329">
        <f>F103/E103*100</f>
        <v>110.6060606060606</v>
      </c>
      <c r="L103" s="403"/>
    </row>
    <row r="104" spans="1:7" s="355" customFormat="1" ht="15.75">
      <c r="A104" s="334">
        <v>82</v>
      </c>
      <c r="B104" s="405" t="s">
        <v>16</v>
      </c>
      <c r="C104" s="307" t="s">
        <v>40</v>
      </c>
      <c r="D104" s="245">
        <v>13500</v>
      </c>
      <c r="E104" s="103">
        <v>13500</v>
      </c>
      <c r="F104" s="248">
        <v>13500</v>
      </c>
      <c r="G104" s="329">
        <f>F104/E104*100</f>
        <v>100</v>
      </c>
    </row>
    <row r="105" spans="1:7" s="355" customFormat="1" ht="15.75">
      <c r="A105" s="334"/>
      <c r="B105" s="388" t="s">
        <v>27</v>
      </c>
      <c r="C105" s="245"/>
      <c r="D105" s="224"/>
      <c r="E105" s="103"/>
      <c r="F105" s="248"/>
      <c r="G105" s="248"/>
    </row>
    <row r="106" spans="1:12" s="355" customFormat="1" ht="45.75" customHeight="1">
      <c r="A106" s="334">
        <v>83</v>
      </c>
      <c r="B106" s="302" t="s">
        <v>88</v>
      </c>
      <c r="C106" s="245"/>
      <c r="D106" s="290">
        <v>6</v>
      </c>
      <c r="E106" s="291">
        <v>5.2</v>
      </c>
      <c r="F106" s="290">
        <v>6.5</v>
      </c>
      <c r="G106" s="369">
        <f>F106/E106*100</f>
        <v>125</v>
      </c>
      <c r="H106" s="307">
        <v>4.8</v>
      </c>
      <c r="I106" s="307">
        <v>4.8</v>
      </c>
      <c r="J106" s="307">
        <v>4.8</v>
      </c>
      <c r="K106" s="370">
        <v>4.8</v>
      </c>
      <c r="L106" s="403"/>
    </row>
    <row r="107" spans="1:12" s="355" customFormat="1" ht="15.75">
      <c r="A107" s="334">
        <v>84</v>
      </c>
      <c r="B107" s="378" t="s">
        <v>23</v>
      </c>
      <c r="C107" s="245" t="s">
        <v>42</v>
      </c>
      <c r="D107" s="248">
        <v>11.1</v>
      </c>
      <c r="E107" s="103">
        <v>11.2</v>
      </c>
      <c r="F107" s="248">
        <v>12.6</v>
      </c>
      <c r="G107" s="369">
        <f>F107/E107*100</f>
        <v>112.5</v>
      </c>
      <c r="L107" s="403"/>
    </row>
    <row r="108" spans="1:12" s="355" customFormat="1" ht="15.75">
      <c r="A108" s="334">
        <v>85</v>
      </c>
      <c r="B108" s="378" t="s">
        <v>118</v>
      </c>
      <c r="C108" s="245" t="s">
        <v>38</v>
      </c>
      <c r="D108" s="245">
        <v>0.53</v>
      </c>
      <c r="E108" s="225">
        <v>0.6</v>
      </c>
      <c r="F108" s="245">
        <v>0.5</v>
      </c>
      <c r="G108" s="371">
        <f>F108/E108*100</f>
        <v>83.33333333333334</v>
      </c>
      <c r="L108" s="403"/>
    </row>
    <row r="109" spans="1:12" s="355" customFormat="1" ht="15.75">
      <c r="A109" s="334">
        <v>86</v>
      </c>
      <c r="B109" s="378" t="s">
        <v>9</v>
      </c>
      <c r="C109" s="245" t="s">
        <v>44</v>
      </c>
      <c r="D109" s="248">
        <v>66</v>
      </c>
      <c r="E109" s="103">
        <v>66</v>
      </c>
      <c r="F109" s="248">
        <v>71</v>
      </c>
      <c r="G109" s="369">
        <f>F109/E109*100</f>
        <v>107.57575757575756</v>
      </c>
      <c r="L109" s="403"/>
    </row>
    <row r="110" spans="1:12" s="355" customFormat="1" ht="15.75">
      <c r="A110" s="334">
        <v>87</v>
      </c>
      <c r="B110" s="378" t="s">
        <v>16</v>
      </c>
      <c r="C110" s="245" t="s">
        <v>40</v>
      </c>
      <c r="D110" s="248">
        <v>20075</v>
      </c>
      <c r="E110" s="103">
        <v>20075</v>
      </c>
      <c r="F110" s="248">
        <v>18760</v>
      </c>
      <c r="G110" s="369">
        <f>F110/E110*100</f>
        <v>93.44956413449565</v>
      </c>
      <c r="L110" s="403"/>
    </row>
    <row r="111" spans="1:12" s="355" customFormat="1" ht="15.75">
      <c r="A111" s="334"/>
      <c r="B111" s="390" t="s">
        <v>28</v>
      </c>
      <c r="C111" s="307"/>
      <c r="D111" s="223"/>
      <c r="E111" s="103"/>
      <c r="F111" s="248"/>
      <c r="G111" s="248"/>
      <c r="L111" s="403"/>
    </row>
    <row r="112" spans="1:7" s="355" customFormat="1" ht="15.75">
      <c r="A112" s="334">
        <v>88</v>
      </c>
      <c r="B112" s="302" t="s">
        <v>105</v>
      </c>
      <c r="C112" s="245"/>
      <c r="D112" s="248">
        <v>20.96</v>
      </c>
      <c r="E112" s="103">
        <v>10.21</v>
      </c>
      <c r="F112" s="218">
        <v>8.61</v>
      </c>
      <c r="G112" s="329">
        <f>F112/E112*100</f>
        <v>84.32908912830557</v>
      </c>
    </row>
    <row r="113" spans="1:12" s="355" customFormat="1" ht="24" customHeight="1">
      <c r="A113" s="334"/>
      <c r="B113" s="302" t="s">
        <v>106</v>
      </c>
      <c r="C113" s="399" t="s">
        <v>107</v>
      </c>
      <c r="D113" s="284">
        <v>3.9</v>
      </c>
      <c r="E113" s="103">
        <v>2.43</v>
      </c>
      <c r="F113" s="218">
        <v>1.08</v>
      </c>
      <c r="G113" s="329">
        <f aca="true" t="shared" si="4" ref="G113:G119">F113/E113*100</f>
        <v>44.44444444444444</v>
      </c>
      <c r="L113" s="403"/>
    </row>
    <row r="114" spans="1:12" s="355" customFormat="1" ht="15.75">
      <c r="A114" s="334"/>
      <c r="B114" s="302" t="s">
        <v>108</v>
      </c>
      <c r="C114" s="400"/>
      <c r="D114" s="284">
        <v>0.97</v>
      </c>
      <c r="E114" s="103">
        <v>0.48</v>
      </c>
      <c r="F114" s="218">
        <v>0.54</v>
      </c>
      <c r="G114" s="329">
        <f>F114/E114*100</f>
        <v>112.50000000000003</v>
      </c>
      <c r="L114" s="403"/>
    </row>
    <row r="115" spans="1:12" s="355" customFormat="1" ht="15.75">
      <c r="A115" s="334"/>
      <c r="B115" s="302" t="s">
        <v>109</v>
      </c>
      <c r="C115" s="400"/>
      <c r="D115" s="284">
        <v>8.29</v>
      </c>
      <c r="E115" s="103">
        <v>4.87</v>
      </c>
      <c r="F115" s="218">
        <v>4.3</v>
      </c>
      <c r="G115" s="329">
        <f t="shared" si="4"/>
        <v>88.29568788501027</v>
      </c>
      <c r="L115" s="403"/>
    </row>
    <row r="116" spans="1:12" s="355" customFormat="1" ht="15.75">
      <c r="A116" s="334"/>
      <c r="B116" s="302" t="s">
        <v>110</v>
      </c>
      <c r="C116" s="401"/>
      <c r="D116" s="284">
        <v>7.8</v>
      </c>
      <c r="E116" s="103">
        <v>2.43</v>
      </c>
      <c r="F116" s="218">
        <v>2.69</v>
      </c>
      <c r="G116" s="329">
        <f t="shared" si="4"/>
        <v>110.69958847736625</v>
      </c>
      <c r="L116" s="403"/>
    </row>
    <row r="117" spans="1:12" s="355" customFormat="1" ht="15.75">
      <c r="A117" s="334">
        <f>A112+1</f>
        <v>89</v>
      </c>
      <c r="B117" s="302" t="s">
        <v>111</v>
      </c>
      <c r="C117" s="245" t="s">
        <v>38</v>
      </c>
      <c r="D117" s="284">
        <v>2.4</v>
      </c>
      <c r="E117" s="103">
        <v>2.4</v>
      </c>
      <c r="F117" s="218">
        <v>1.4</v>
      </c>
      <c r="G117" s="329">
        <f>F117/E117*100</f>
        <v>58.333333333333336</v>
      </c>
      <c r="L117" s="403"/>
    </row>
    <row r="118" spans="1:12" s="355" customFormat="1" ht="15.75">
      <c r="A118" s="334">
        <v>90</v>
      </c>
      <c r="B118" s="302" t="s">
        <v>9</v>
      </c>
      <c r="C118" s="245" t="s">
        <v>44</v>
      </c>
      <c r="D118" s="284">
        <v>2</v>
      </c>
      <c r="E118" s="218">
        <v>2</v>
      </c>
      <c r="F118" s="218">
        <v>2</v>
      </c>
      <c r="G118" s="329">
        <f t="shared" si="4"/>
        <v>100</v>
      </c>
      <c r="L118" s="403"/>
    </row>
    <row r="119" spans="1:12" s="355" customFormat="1" ht="15.75">
      <c r="A119" s="334">
        <v>91</v>
      </c>
      <c r="B119" s="302" t="s">
        <v>16</v>
      </c>
      <c r="C119" s="245" t="s">
        <v>112</v>
      </c>
      <c r="D119" s="284">
        <v>21658</v>
      </c>
      <c r="E119" s="218">
        <v>21658</v>
      </c>
      <c r="F119" s="218">
        <v>22958</v>
      </c>
      <c r="G119" s="329">
        <f t="shared" si="4"/>
        <v>106.00240096038416</v>
      </c>
      <c r="L119" s="403"/>
    </row>
    <row r="120" spans="1:7" s="355" customFormat="1" ht="15.75">
      <c r="A120" s="334"/>
      <c r="B120" s="393" t="s">
        <v>14</v>
      </c>
      <c r="C120" s="307"/>
      <c r="D120" s="223"/>
      <c r="E120" s="103"/>
      <c r="F120" s="248"/>
      <c r="G120" s="248"/>
    </row>
    <row r="121" spans="1:7" s="355" customFormat="1" ht="15.75">
      <c r="A121" s="334">
        <v>92</v>
      </c>
      <c r="B121" s="378" t="s">
        <v>15</v>
      </c>
      <c r="C121" s="245" t="s">
        <v>42</v>
      </c>
      <c r="D121" s="248">
        <v>266.2</v>
      </c>
      <c r="E121" s="103">
        <v>300</v>
      </c>
      <c r="F121" s="218">
        <v>1284.5</v>
      </c>
      <c r="G121" s="329">
        <f>F121/E121*100</f>
        <v>428.16666666666663</v>
      </c>
    </row>
    <row r="122" spans="1:13" s="355" customFormat="1" ht="15.75">
      <c r="A122" s="334">
        <v>93</v>
      </c>
      <c r="B122" s="381" t="s">
        <v>82</v>
      </c>
      <c r="C122" s="245" t="s">
        <v>45</v>
      </c>
      <c r="D122" s="303">
        <v>22.2</v>
      </c>
      <c r="E122" s="103">
        <v>22.4</v>
      </c>
      <c r="F122" s="304">
        <v>22.7</v>
      </c>
      <c r="G122" s="329">
        <f>F122/E122*100</f>
        <v>101.33928571428572</v>
      </c>
      <c r="M122" s="355" t="s">
        <v>135</v>
      </c>
    </row>
    <row r="123" spans="1:7" s="355" customFormat="1" ht="15.75">
      <c r="A123" s="334"/>
      <c r="B123" s="381" t="s">
        <v>73</v>
      </c>
      <c r="C123" s="245" t="s">
        <v>46</v>
      </c>
      <c r="D123" s="248">
        <v>0.117</v>
      </c>
      <c r="E123" s="103">
        <v>0.1</v>
      </c>
      <c r="F123" s="218">
        <v>0.1</v>
      </c>
      <c r="G123" s="329">
        <f>F123/E123*100</f>
        <v>100</v>
      </c>
    </row>
    <row r="124" spans="1:7" s="355" customFormat="1" ht="15.75">
      <c r="A124" s="334">
        <v>94</v>
      </c>
      <c r="B124" s="378" t="s">
        <v>72</v>
      </c>
      <c r="C124" s="245" t="s">
        <v>62</v>
      </c>
      <c r="D124" s="248">
        <v>2.736</v>
      </c>
      <c r="E124" s="103">
        <v>2.7</v>
      </c>
      <c r="F124" s="218">
        <v>2.8</v>
      </c>
      <c r="G124" s="329">
        <f>F124/E124*100</f>
        <v>103.7037037037037</v>
      </c>
    </row>
    <row r="125" spans="1:12" s="355" customFormat="1" ht="15.75">
      <c r="A125" s="334" t="s">
        <v>121</v>
      </c>
      <c r="B125" s="388" t="s">
        <v>32</v>
      </c>
      <c r="C125" s="245"/>
      <c r="D125" s="223"/>
      <c r="E125" s="103"/>
      <c r="F125" s="248"/>
      <c r="G125" s="248"/>
      <c r="L125" s="357"/>
    </row>
    <row r="126" spans="1:12" s="355" customFormat="1" ht="15.75">
      <c r="A126" s="334">
        <f>A124+1</f>
        <v>95</v>
      </c>
      <c r="B126" s="381" t="s">
        <v>83</v>
      </c>
      <c r="C126" s="245" t="s">
        <v>38</v>
      </c>
      <c r="D126" s="284">
        <v>0</v>
      </c>
      <c r="E126" s="103">
        <v>0</v>
      </c>
      <c r="F126" s="284">
        <v>0</v>
      </c>
      <c r="G126" s="284">
        <v>0</v>
      </c>
      <c r="L126" s="403"/>
    </row>
    <row r="127" spans="1:12" s="355" customFormat="1" ht="15.75">
      <c r="A127" s="334">
        <f>A126+1</f>
        <v>96</v>
      </c>
      <c r="B127" s="381" t="s">
        <v>84</v>
      </c>
      <c r="C127" s="245" t="s">
        <v>38</v>
      </c>
      <c r="D127" s="284">
        <v>43.6</v>
      </c>
      <c r="E127" s="103">
        <v>50</v>
      </c>
      <c r="F127" s="284">
        <v>65</v>
      </c>
      <c r="G127" s="346">
        <f>F127/E127*100</f>
        <v>130</v>
      </c>
      <c r="L127" s="406"/>
    </row>
    <row r="128" spans="1:12" s="355" customFormat="1" ht="15.75">
      <c r="A128" s="352">
        <f>A127+1</f>
        <v>97</v>
      </c>
      <c r="B128" s="378" t="s">
        <v>59</v>
      </c>
      <c r="C128" s="245" t="s">
        <v>38</v>
      </c>
      <c r="D128" s="248">
        <v>0</v>
      </c>
      <c r="E128" s="225">
        <v>0</v>
      </c>
      <c r="F128" s="248">
        <v>0</v>
      </c>
      <c r="G128" s="372">
        <v>0</v>
      </c>
      <c r="L128" s="403"/>
    </row>
    <row r="129" spans="1:12" s="355" customFormat="1" ht="15.75">
      <c r="A129" s="352">
        <v>98</v>
      </c>
      <c r="B129" s="381" t="s">
        <v>9</v>
      </c>
      <c r="C129" s="245" t="s">
        <v>44</v>
      </c>
      <c r="D129" s="294">
        <v>72</v>
      </c>
      <c r="E129" s="103">
        <v>72</v>
      </c>
      <c r="F129" s="294">
        <v>75</v>
      </c>
      <c r="G129" s="372">
        <f>F129/E129*100</f>
        <v>104.16666666666667</v>
      </c>
      <c r="H129" s="294">
        <v>68</v>
      </c>
      <c r="I129" s="294">
        <v>68</v>
      </c>
      <c r="J129" s="294">
        <v>68</v>
      </c>
      <c r="K129" s="294">
        <v>68</v>
      </c>
      <c r="L129" s="403"/>
    </row>
    <row r="130" spans="1:12" s="355" customFormat="1" ht="15.75">
      <c r="A130" s="352">
        <v>99</v>
      </c>
      <c r="B130" s="381" t="s">
        <v>5</v>
      </c>
      <c r="C130" s="245" t="s">
        <v>40</v>
      </c>
      <c r="D130" s="284">
        <v>13759</v>
      </c>
      <c r="E130" s="108">
        <v>14000</v>
      </c>
      <c r="F130" s="284">
        <v>14483</v>
      </c>
      <c r="G130" s="373">
        <f>F130/E130*100</f>
        <v>103.45</v>
      </c>
      <c r="L130" s="403"/>
    </row>
    <row r="131" spans="1:12" s="355" customFormat="1" ht="15.75">
      <c r="A131" s="352"/>
      <c r="B131" s="388" t="s">
        <v>66</v>
      </c>
      <c r="C131" s="307"/>
      <c r="D131" s="338"/>
      <c r="E131" s="103"/>
      <c r="F131" s="248" t="s">
        <v>135</v>
      </c>
      <c r="G131" s="248"/>
      <c r="L131" s="357"/>
    </row>
    <row r="132" spans="1:12" s="355" customFormat="1" ht="15.75">
      <c r="A132" s="352">
        <v>100</v>
      </c>
      <c r="B132" s="302" t="s">
        <v>113</v>
      </c>
      <c r="C132" s="245" t="s">
        <v>114</v>
      </c>
      <c r="D132" s="248">
        <v>0</v>
      </c>
      <c r="E132" s="103">
        <v>0</v>
      </c>
      <c r="F132" s="248">
        <v>0</v>
      </c>
      <c r="G132" s="248">
        <v>0</v>
      </c>
      <c r="L132" s="357"/>
    </row>
    <row r="133" spans="1:12" s="355" customFormat="1" ht="15.75">
      <c r="A133" s="352">
        <v>101</v>
      </c>
      <c r="B133" s="302" t="s">
        <v>115</v>
      </c>
      <c r="C133" s="245" t="s">
        <v>114</v>
      </c>
      <c r="D133" s="248">
        <v>0</v>
      </c>
      <c r="E133" s="103">
        <v>0</v>
      </c>
      <c r="F133" s="248">
        <v>0</v>
      </c>
      <c r="G133" s="248">
        <v>0</v>
      </c>
      <c r="L133" s="357"/>
    </row>
    <row r="134" spans="1:7" s="355" customFormat="1" ht="15.75">
      <c r="A134" s="352">
        <v>102</v>
      </c>
      <c r="B134" s="302" t="s">
        <v>119</v>
      </c>
      <c r="C134" s="245" t="s">
        <v>120</v>
      </c>
      <c r="D134" s="248">
        <v>0</v>
      </c>
      <c r="E134" s="212">
        <v>0</v>
      </c>
      <c r="F134" s="248">
        <v>0</v>
      </c>
      <c r="G134" s="248">
        <v>0</v>
      </c>
    </row>
    <row r="135" spans="1:7" s="355" customFormat="1" ht="15.75">
      <c r="A135" s="352">
        <v>103</v>
      </c>
      <c r="B135" s="381" t="s">
        <v>64</v>
      </c>
      <c r="C135" s="245" t="s">
        <v>47</v>
      </c>
      <c r="D135" s="248">
        <v>12.5</v>
      </c>
      <c r="E135" s="103">
        <v>12.5</v>
      </c>
      <c r="F135" s="248">
        <v>12.5</v>
      </c>
      <c r="G135" s="329">
        <v>100</v>
      </c>
    </row>
    <row r="136" spans="1:7" s="355" customFormat="1" ht="15.75">
      <c r="A136" s="352">
        <v>104</v>
      </c>
      <c r="B136" s="381" t="s">
        <v>17</v>
      </c>
      <c r="C136" s="245" t="s">
        <v>48</v>
      </c>
      <c r="D136" s="248">
        <v>75.4</v>
      </c>
      <c r="E136" s="103">
        <v>75.4</v>
      </c>
      <c r="F136" s="248">
        <v>75.4</v>
      </c>
      <c r="G136" s="329">
        <f>F136/E136*100</f>
        <v>100</v>
      </c>
    </row>
    <row r="137" spans="1:7" s="355" customFormat="1" ht="15.75">
      <c r="A137" s="360">
        <f>A136+1</f>
        <v>105</v>
      </c>
      <c r="B137" s="381" t="s">
        <v>9</v>
      </c>
      <c r="C137" s="245" t="s">
        <v>44</v>
      </c>
      <c r="D137" s="284">
        <v>93</v>
      </c>
      <c r="E137" s="218">
        <v>93</v>
      </c>
      <c r="F137" s="284">
        <v>93</v>
      </c>
      <c r="G137" s="329">
        <v>100</v>
      </c>
    </row>
    <row r="138" spans="1:7" s="355" customFormat="1" ht="15.75">
      <c r="A138" s="360">
        <f>A137+1</f>
        <v>106</v>
      </c>
      <c r="B138" s="381" t="s">
        <v>16</v>
      </c>
      <c r="C138" s="245" t="s">
        <v>40</v>
      </c>
      <c r="D138" s="284">
        <v>13500</v>
      </c>
      <c r="E138" s="103">
        <v>13500</v>
      </c>
      <c r="F138" s="284">
        <v>13500</v>
      </c>
      <c r="G138" s="329">
        <v>100</v>
      </c>
    </row>
    <row r="139" spans="1:7" s="355" customFormat="1" ht="75.75" customHeight="1">
      <c r="A139" s="360">
        <v>107</v>
      </c>
      <c r="B139" s="381" t="s">
        <v>77</v>
      </c>
      <c r="C139" s="245" t="s">
        <v>38</v>
      </c>
      <c r="D139" s="307">
        <v>43.1</v>
      </c>
      <c r="E139" s="230">
        <v>43</v>
      </c>
      <c r="F139" s="307">
        <v>43</v>
      </c>
      <c r="G139" s="356">
        <v>100</v>
      </c>
    </row>
    <row r="140" spans="1:7" s="355" customFormat="1" ht="15.75">
      <c r="A140" s="360"/>
      <c r="B140" s="393" t="s">
        <v>65</v>
      </c>
      <c r="C140" s="307"/>
      <c r="D140" s="307"/>
      <c r="E140" s="103"/>
      <c r="F140" s="248"/>
      <c r="G140" s="248"/>
    </row>
    <row r="141" spans="1:13" s="355" customFormat="1" ht="15.75">
      <c r="A141" s="360">
        <f>A139+1</f>
        <v>108</v>
      </c>
      <c r="B141" s="378" t="s">
        <v>63</v>
      </c>
      <c r="C141" s="245" t="s">
        <v>42</v>
      </c>
      <c r="D141" s="248">
        <v>107.2</v>
      </c>
      <c r="E141" s="103">
        <v>109.5</v>
      </c>
      <c r="F141" s="248">
        <v>114.3</v>
      </c>
      <c r="G141" s="329">
        <f>F141/E141*100</f>
        <v>104.38356164383562</v>
      </c>
      <c r="M141" s="367"/>
    </row>
    <row r="142" spans="1:7" s="355" customFormat="1" ht="15.75">
      <c r="A142" s="360">
        <v>109</v>
      </c>
      <c r="B142" s="302" t="s">
        <v>116</v>
      </c>
      <c r="C142" s="245" t="s">
        <v>117</v>
      </c>
      <c r="D142" s="297">
        <v>381</v>
      </c>
      <c r="E142" s="248">
        <v>381</v>
      </c>
      <c r="F142" s="297">
        <v>389</v>
      </c>
      <c r="G142" s="248">
        <f>F142/E142*100</f>
        <v>102.0997375328084</v>
      </c>
    </row>
    <row r="143" spans="1:7" s="355" customFormat="1" ht="15.75">
      <c r="A143" s="360">
        <v>110</v>
      </c>
      <c r="B143" s="381" t="s">
        <v>9</v>
      </c>
      <c r="C143" s="245" t="s">
        <v>44</v>
      </c>
      <c r="D143" s="275">
        <v>116</v>
      </c>
      <c r="E143" s="248">
        <v>116</v>
      </c>
      <c r="F143" s="275">
        <v>109</v>
      </c>
      <c r="G143" s="329">
        <f>F143/E143*100</f>
        <v>93.96551724137932</v>
      </c>
    </row>
    <row r="144" spans="1:7" s="355" customFormat="1" ht="15.75">
      <c r="A144" s="360">
        <v>111</v>
      </c>
      <c r="B144" s="381" t="s">
        <v>16</v>
      </c>
      <c r="C144" s="245" t="s">
        <v>40</v>
      </c>
      <c r="D144" s="275">
        <v>15864</v>
      </c>
      <c r="E144" s="248">
        <v>15864</v>
      </c>
      <c r="F144" s="275">
        <v>15784</v>
      </c>
      <c r="G144" s="329">
        <f>F144/E144*100</f>
        <v>99.4957135653051</v>
      </c>
    </row>
    <row r="145" spans="1:7" s="355" customFormat="1" ht="15.75">
      <c r="A145" s="374"/>
      <c r="B145" s="393" t="s">
        <v>34</v>
      </c>
      <c r="C145" s="307"/>
      <c r="D145" s="248"/>
      <c r="E145" s="103"/>
      <c r="F145" s="248"/>
      <c r="G145" s="248"/>
    </row>
    <row r="146" spans="1:12" s="355" customFormat="1" ht="19.5" customHeight="1">
      <c r="A146" s="360">
        <v>112</v>
      </c>
      <c r="B146" s="378" t="s">
        <v>35</v>
      </c>
      <c r="C146" s="245" t="s">
        <v>50</v>
      </c>
      <c r="D146" s="248">
        <v>2380</v>
      </c>
      <c r="E146" s="103">
        <v>2380</v>
      </c>
      <c r="F146" s="248">
        <v>1971</v>
      </c>
      <c r="G146" s="329">
        <f>F146/E146*100</f>
        <v>82.81512605042018</v>
      </c>
      <c r="L146" s="357"/>
    </row>
  </sheetData>
  <sheetProtection/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:G147"/>
    </sheetView>
  </sheetViews>
  <sheetFormatPr defaultColWidth="9.140625" defaultRowHeight="15"/>
  <cols>
    <col min="2" max="2" width="37.140625" style="0" customWidth="1"/>
  </cols>
  <sheetData>
    <row r="1" spans="1:7" ht="14.25">
      <c r="A1" s="442" t="s">
        <v>126</v>
      </c>
      <c r="B1" s="443"/>
      <c r="C1" s="443"/>
      <c r="D1" s="443"/>
      <c r="E1" s="443"/>
      <c r="F1" s="443"/>
      <c r="G1" s="443"/>
    </row>
    <row r="2" spans="1:7" ht="36">
      <c r="A2" s="235"/>
      <c r="B2" s="236" t="s">
        <v>51</v>
      </c>
      <c r="C2" s="237" t="s">
        <v>36</v>
      </c>
      <c r="D2" s="238" t="s">
        <v>170</v>
      </c>
      <c r="E2" s="238" t="s">
        <v>171</v>
      </c>
      <c r="F2" s="238" t="s">
        <v>172</v>
      </c>
      <c r="G2" s="238" t="s">
        <v>38</v>
      </c>
    </row>
    <row r="3" spans="1:7" ht="15.75">
      <c r="A3" s="240"/>
      <c r="B3" s="241" t="s">
        <v>0</v>
      </c>
      <c r="C3" s="225"/>
      <c r="D3" s="242"/>
      <c r="E3" s="243"/>
      <c r="F3" s="243"/>
      <c r="G3" s="243"/>
    </row>
    <row r="4" spans="1:7" ht="14.25">
      <c r="A4" s="240">
        <v>1</v>
      </c>
      <c r="B4" s="244" t="s">
        <v>1</v>
      </c>
      <c r="C4" s="222" t="s">
        <v>37</v>
      </c>
      <c r="D4" s="225">
        <v>23.2</v>
      </c>
      <c r="E4" s="225">
        <v>22.9</v>
      </c>
      <c r="F4" s="225">
        <v>22.9</v>
      </c>
      <c r="G4" s="246">
        <f>F4/E4*100</f>
        <v>100</v>
      </c>
    </row>
    <row r="5" spans="1:7" ht="28.5">
      <c r="A5" s="240">
        <f>A4+1</f>
        <v>2</v>
      </c>
      <c r="B5" s="244" t="s">
        <v>2</v>
      </c>
      <c r="C5" s="222" t="s">
        <v>37</v>
      </c>
      <c r="D5" s="103">
        <v>17.3</v>
      </c>
      <c r="E5" s="103">
        <v>12.2</v>
      </c>
      <c r="F5" s="103">
        <v>12.2</v>
      </c>
      <c r="G5" s="246">
        <f>F5/E5*100</f>
        <v>100</v>
      </c>
    </row>
    <row r="6" spans="1:7" ht="14.25">
      <c r="A6" s="240">
        <f>A5+1</f>
        <v>3</v>
      </c>
      <c r="B6" s="244" t="s">
        <v>3</v>
      </c>
      <c r="C6" s="222" t="s">
        <v>37</v>
      </c>
      <c r="D6" s="103">
        <v>11.2</v>
      </c>
      <c r="E6" s="103">
        <v>11.3</v>
      </c>
      <c r="F6" s="103">
        <v>11.3</v>
      </c>
      <c r="G6" s="246">
        <f>F6/E6*100</f>
        <v>100</v>
      </c>
    </row>
    <row r="7" spans="1:7" ht="14.25">
      <c r="A7" s="240">
        <f>A6+1</f>
        <v>4</v>
      </c>
      <c r="B7" s="244" t="s">
        <v>53</v>
      </c>
      <c r="C7" s="222" t="s">
        <v>38</v>
      </c>
      <c r="D7" s="103">
        <v>9.2</v>
      </c>
      <c r="E7" s="103">
        <v>9.2</v>
      </c>
      <c r="F7" s="103">
        <v>9.2</v>
      </c>
      <c r="G7" s="246">
        <f>F7/E7*100</f>
        <v>100</v>
      </c>
    </row>
    <row r="8" spans="1:7" ht="14.25">
      <c r="A8" s="240">
        <f>A7+1</f>
        <v>5</v>
      </c>
      <c r="B8" s="249" t="s">
        <v>52</v>
      </c>
      <c r="C8" s="222" t="s">
        <v>38</v>
      </c>
      <c r="D8" s="103">
        <v>0.5</v>
      </c>
      <c r="E8" s="103">
        <v>0.7</v>
      </c>
      <c r="F8" s="103">
        <v>0.7</v>
      </c>
      <c r="G8" s="246">
        <f>F8/E8*100</f>
        <v>100</v>
      </c>
    </row>
    <row r="9" spans="1:7" ht="15.75">
      <c r="A9" s="240"/>
      <c r="B9" s="241" t="s">
        <v>67</v>
      </c>
      <c r="C9" s="222"/>
      <c r="D9" s="103"/>
      <c r="E9" s="103"/>
      <c r="F9" s="103"/>
      <c r="G9" s="246"/>
    </row>
    <row r="10" spans="1:7" ht="14.25">
      <c r="A10" s="240">
        <v>6</v>
      </c>
      <c r="B10" s="244" t="s">
        <v>4</v>
      </c>
      <c r="C10" s="222" t="s">
        <v>39</v>
      </c>
      <c r="D10" s="103">
        <v>40</v>
      </c>
      <c r="E10" s="103">
        <v>31.5</v>
      </c>
      <c r="F10" s="103">
        <v>56.6</v>
      </c>
      <c r="G10" s="246">
        <f aca="true" t="shared" si="0" ref="G10:G24">F10/E10*100</f>
        <v>179.6825396825397</v>
      </c>
    </row>
    <row r="11" spans="1:7" ht="14.25">
      <c r="A11" s="240"/>
      <c r="B11" s="244" t="s">
        <v>54</v>
      </c>
      <c r="C11" s="222" t="s">
        <v>39</v>
      </c>
      <c r="D11" s="103">
        <v>22.2</v>
      </c>
      <c r="E11" s="103">
        <v>16</v>
      </c>
      <c r="F11" s="103">
        <v>55.2</v>
      </c>
      <c r="G11" s="246">
        <f t="shared" si="0"/>
        <v>345</v>
      </c>
    </row>
    <row r="12" spans="1:7" ht="14.25">
      <c r="A12" s="240">
        <f>A10+1</f>
        <v>7</v>
      </c>
      <c r="B12" s="251" t="s">
        <v>5</v>
      </c>
      <c r="C12" s="222"/>
      <c r="D12" s="103">
        <v>24994</v>
      </c>
      <c r="E12" s="103">
        <v>25000</v>
      </c>
      <c r="F12" s="103">
        <v>26428.3</v>
      </c>
      <c r="G12" s="246">
        <f t="shared" si="0"/>
        <v>105.7132</v>
      </c>
    </row>
    <row r="13" spans="1:7" ht="42.75">
      <c r="A13" s="240">
        <v>8</v>
      </c>
      <c r="B13" s="252" t="s">
        <v>122</v>
      </c>
      <c r="C13" s="222" t="s">
        <v>42</v>
      </c>
      <c r="D13" s="103">
        <v>17.35</v>
      </c>
      <c r="E13" s="103">
        <v>18.3</v>
      </c>
      <c r="F13" s="103">
        <v>19.87</v>
      </c>
      <c r="G13" s="253">
        <f t="shared" si="0"/>
        <v>108.57923497267761</v>
      </c>
    </row>
    <row r="14" spans="1:7" ht="57">
      <c r="A14" s="240">
        <v>9</v>
      </c>
      <c r="B14" s="244" t="s">
        <v>74</v>
      </c>
      <c r="C14" s="222" t="s">
        <v>40</v>
      </c>
      <c r="D14" s="103">
        <v>515</v>
      </c>
      <c r="E14" s="103">
        <v>557.8</v>
      </c>
      <c r="F14" s="103">
        <v>574.2</v>
      </c>
      <c r="G14" s="253">
        <f t="shared" si="0"/>
        <v>102.94012190749373</v>
      </c>
    </row>
    <row r="15" spans="1:7" ht="27">
      <c r="A15" s="240"/>
      <c r="B15" s="254" t="s">
        <v>68</v>
      </c>
      <c r="C15" s="222"/>
      <c r="D15" s="103"/>
      <c r="E15" s="103"/>
      <c r="F15" s="103"/>
      <c r="G15" s="246"/>
    </row>
    <row r="16" spans="1:7" ht="14.25">
      <c r="A16" s="240">
        <f>A14+1</f>
        <v>10</v>
      </c>
      <c r="B16" s="244" t="s">
        <v>11</v>
      </c>
      <c r="C16" s="222" t="s">
        <v>42</v>
      </c>
      <c r="D16" s="103">
        <v>1330.6</v>
      </c>
      <c r="E16" s="103">
        <f>E21+E26+E31+E36</f>
        <v>1627.2</v>
      </c>
      <c r="F16" s="103">
        <f>F21+F26+F31+F36</f>
        <v>1869.4</v>
      </c>
      <c r="G16" s="246">
        <f t="shared" si="0"/>
        <v>114.88446411012782</v>
      </c>
    </row>
    <row r="17" spans="1:7" ht="14.25">
      <c r="A17" s="257">
        <f>A16+1</f>
        <v>11</v>
      </c>
      <c r="B17" s="244" t="s">
        <v>60</v>
      </c>
      <c r="C17" s="222" t="s">
        <v>39</v>
      </c>
      <c r="D17" s="103">
        <f>D22+D27+D32+D37</f>
        <v>1.7</v>
      </c>
      <c r="E17" s="103">
        <f>E22+E27+E32+E37</f>
        <v>1.1</v>
      </c>
      <c r="F17" s="212">
        <f>F22+F27+F32+F37</f>
        <v>3.7</v>
      </c>
      <c r="G17" s="246" t="s">
        <v>173</v>
      </c>
    </row>
    <row r="18" spans="1:7" ht="28.5">
      <c r="A18" s="257">
        <f>A17+1</f>
        <v>12</v>
      </c>
      <c r="B18" s="244" t="s">
        <v>8</v>
      </c>
      <c r="C18" s="222" t="s">
        <v>43</v>
      </c>
      <c r="D18" s="258">
        <v>966.2</v>
      </c>
      <c r="E18" s="258">
        <v>1198</v>
      </c>
      <c r="F18" s="258">
        <v>1398</v>
      </c>
      <c r="G18" s="253">
        <f t="shared" si="0"/>
        <v>116.69449081803005</v>
      </c>
    </row>
    <row r="19" spans="1:7" ht="14.25">
      <c r="A19" s="257">
        <v>13</v>
      </c>
      <c r="B19" s="252" t="s">
        <v>75</v>
      </c>
      <c r="C19" s="222" t="s">
        <v>40</v>
      </c>
      <c r="D19" s="259">
        <v>22160</v>
      </c>
      <c r="E19" s="259">
        <v>21500</v>
      </c>
      <c r="F19" s="259">
        <v>24000</v>
      </c>
      <c r="G19" s="253">
        <f t="shared" si="0"/>
        <v>111.62790697674419</v>
      </c>
    </row>
    <row r="20" spans="1:7" ht="14.25">
      <c r="A20" s="257"/>
      <c r="B20" s="260" t="s">
        <v>10</v>
      </c>
      <c r="C20" s="222"/>
      <c r="D20" s="103"/>
      <c r="E20" s="103"/>
      <c r="F20" s="103"/>
      <c r="G20" s="253"/>
    </row>
    <row r="21" spans="1:7" ht="14.25">
      <c r="A21" s="257">
        <f>A19+1</f>
        <v>14</v>
      </c>
      <c r="B21" s="244" t="s">
        <v>11</v>
      </c>
      <c r="C21" s="222" t="s">
        <v>42</v>
      </c>
      <c r="D21" s="103">
        <v>1182.9</v>
      </c>
      <c r="E21" s="103">
        <v>1478.4</v>
      </c>
      <c r="F21" s="103">
        <v>1734.7</v>
      </c>
      <c r="G21" s="253">
        <f t="shared" si="0"/>
        <v>117.33630952380952</v>
      </c>
    </row>
    <row r="22" spans="1:7" ht="14.25">
      <c r="A22" s="257">
        <f>A21+1</f>
        <v>15</v>
      </c>
      <c r="B22" s="244" t="s">
        <v>60</v>
      </c>
      <c r="C22" s="222" t="s">
        <v>42</v>
      </c>
      <c r="D22" s="103">
        <v>1.7</v>
      </c>
      <c r="E22" s="103">
        <v>1.1</v>
      </c>
      <c r="F22" s="103">
        <v>0.8</v>
      </c>
      <c r="G22" s="253">
        <f t="shared" si="0"/>
        <v>72.72727272727273</v>
      </c>
    </row>
    <row r="23" spans="1:7" ht="28.5">
      <c r="A23" s="257">
        <f>A22+1</f>
        <v>16</v>
      </c>
      <c r="B23" s="244" t="s">
        <v>8</v>
      </c>
      <c r="C23" s="222" t="s">
        <v>43</v>
      </c>
      <c r="D23" s="103">
        <v>3223</v>
      </c>
      <c r="E23" s="103">
        <v>4310</v>
      </c>
      <c r="F23" s="103">
        <v>5354</v>
      </c>
      <c r="G23" s="253">
        <f t="shared" si="0"/>
        <v>124.22273781902553</v>
      </c>
    </row>
    <row r="24" spans="1:7" ht="14.25">
      <c r="A24" s="257">
        <v>17</v>
      </c>
      <c r="B24" s="252" t="s">
        <v>75</v>
      </c>
      <c r="C24" s="222" t="s">
        <v>40</v>
      </c>
      <c r="D24" s="103">
        <v>26358</v>
      </c>
      <c r="E24" s="103">
        <v>27650</v>
      </c>
      <c r="F24" s="103">
        <v>29325</v>
      </c>
      <c r="G24" s="253">
        <f t="shared" si="0"/>
        <v>106.05786618444846</v>
      </c>
    </row>
    <row r="25" spans="1:7" ht="28.5">
      <c r="A25" s="257"/>
      <c r="B25" s="263" t="s">
        <v>87</v>
      </c>
      <c r="C25" s="264"/>
      <c r="D25" s="291"/>
      <c r="E25" s="103"/>
      <c r="F25" s="103"/>
      <c r="G25" s="265"/>
    </row>
    <row r="26" spans="1:7" ht="14.25">
      <c r="A26" s="257">
        <f>A24+1</f>
        <v>18</v>
      </c>
      <c r="B26" s="266" t="s">
        <v>11</v>
      </c>
      <c r="C26" s="222" t="s">
        <v>42</v>
      </c>
      <c r="D26" s="103">
        <v>0.6</v>
      </c>
      <c r="E26" s="103">
        <v>0.8</v>
      </c>
      <c r="F26" s="103">
        <v>1.1</v>
      </c>
      <c r="G26" s="253">
        <f>F26/E26*100</f>
        <v>137.5</v>
      </c>
    </row>
    <row r="27" spans="1:7" ht="14.25">
      <c r="A27" s="257">
        <f>A26+1</f>
        <v>19</v>
      </c>
      <c r="B27" s="266" t="s">
        <v>60</v>
      </c>
      <c r="C27" s="222" t="s">
        <v>42</v>
      </c>
      <c r="D27" s="103">
        <v>0</v>
      </c>
      <c r="E27" s="225">
        <v>0</v>
      </c>
      <c r="F27" s="103">
        <v>0</v>
      </c>
      <c r="G27" s="253">
        <v>0</v>
      </c>
    </row>
    <row r="28" spans="1:7" ht="28.5">
      <c r="A28" s="257">
        <f>A27+1</f>
        <v>20</v>
      </c>
      <c r="B28" s="266" t="s">
        <v>8</v>
      </c>
      <c r="C28" s="222" t="s">
        <v>43</v>
      </c>
      <c r="D28" s="269">
        <v>51.4</v>
      </c>
      <c r="E28" s="268">
        <v>70</v>
      </c>
      <c r="F28" s="269">
        <v>84.4</v>
      </c>
      <c r="G28" s="253">
        <f>F28/E28*100</f>
        <v>120.57142857142857</v>
      </c>
    </row>
    <row r="29" spans="1:7" ht="14.25">
      <c r="A29" s="257">
        <f>A28+1</f>
        <v>21</v>
      </c>
      <c r="B29" s="270" t="s">
        <v>75</v>
      </c>
      <c r="C29" s="222" t="s">
        <v>40</v>
      </c>
      <c r="D29" s="272">
        <v>16282</v>
      </c>
      <c r="E29" s="225">
        <v>17625</v>
      </c>
      <c r="F29" s="272">
        <v>17841</v>
      </c>
      <c r="G29" s="253">
        <f>F29/E29*100</f>
        <v>101.22553191489361</v>
      </c>
    </row>
    <row r="30" spans="1:7" ht="28.5">
      <c r="A30" s="257"/>
      <c r="B30" s="273" t="s">
        <v>61</v>
      </c>
      <c r="C30" s="264"/>
      <c r="D30" s="103"/>
      <c r="E30" s="103"/>
      <c r="F30" s="103"/>
      <c r="G30" s="103"/>
    </row>
    <row r="31" spans="1:7" ht="14.25">
      <c r="A31" s="257">
        <v>22</v>
      </c>
      <c r="B31" s="244" t="s">
        <v>11</v>
      </c>
      <c r="C31" s="222" t="s">
        <v>42</v>
      </c>
      <c r="D31" s="103">
        <v>114.7</v>
      </c>
      <c r="E31" s="103">
        <v>110</v>
      </c>
      <c r="F31" s="103">
        <v>99.2</v>
      </c>
      <c r="G31" s="253">
        <f>F31/E31*100</f>
        <v>90.18181818181819</v>
      </c>
    </row>
    <row r="32" spans="1:7" ht="14.25">
      <c r="A32" s="257">
        <f>A31+1</f>
        <v>23</v>
      </c>
      <c r="B32" s="244" t="s">
        <v>60</v>
      </c>
      <c r="C32" s="222" t="s">
        <v>42</v>
      </c>
      <c r="D32" s="103">
        <v>0</v>
      </c>
      <c r="E32" s="103">
        <v>0</v>
      </c>
      <c r="F32" s="103">
        <v>0</v>
      </c>
      <c r="G32" s="253">
        <v>0</v>
      </c>
    </row>
    <row r="33" spans="1:7" ht="28.5">
      <c r="A33" s="257">
        <f>A32+1</f>
        <v>24</v>
      </c>
      <c r="B33" s="244" t="s">
        <v>8</v>
      </c>
      <c r="C33" s="222" t="s">
        <v>43</v>
      </c>
      <c r="D33" s="212">
        <v>138</v>
      </c>
      <c r="E33" s="258">
        <v>131</v>
      </c>
      <c r="F33" s="212">
        <v>119</v>
      </c>
      <c r="G33" s="253">
        <f>F33/E33*100</f>
        <v>90.83969465648855</v>
      </c>
    </row>
    <row r="34" spans="1:7" ht="14.25">
      <c r="A34" s="257">
        <v>25</v>
      </c>
      <c r="B34" s="252" t="s">
        <v>75</v>
      </c>
      <c r="C34" s="222" t="s">
        <v>40</v>
      </c>
      <c r="D34" s="223">
        <v>11360</v>
      </c>
      <c r="E34" s="223">
        <v>14234</v>
      </c>
      <c r="F34" s="223">
        <v>15000</v>
      </c>
      <c r="G34" s="253">
        <f>F34/E34*100</f>
        <v>105.3814809610791</v>
      </c>
    </row>
    <row r="35" spans="1:7" ht="28.5">
      <c r="A35" s="257"/>
      <c r="B35" s="260" t="s">
        <v>78</v>
      </c>
      <c r="C35" s="264"/>
      <c r="D35" s="103"/>
      <c r="E35" s="103"/>
      <c r="F35" s="103"/>
      <c r="G35" s="103"/>
    </row>
    <row r="36" spans="1:7" ht="14.25">
      <c r="A36" s="257">
        <f>A34+1</f>
        <v>26</v>
      </c>
      <c r="B36" s="244" t="s">
        <v>11</v>
      </c>
      <c r="C36" s="222" t="s">
        <v>42</v>
      </c>
      <c r="D36" s="103">
        <v>32.4</v>
      </c>
      <c r="E36" s="103">
        <v>38</v>
      </c>
      <c r="F36" s="103">
        <v>34.4</v>
      </c>
      <c r="G36" s="253">
        <f>F36/E36*100</f>
        <v>90.52631578947367</v>
      </c>
    </row>
    <row r="37" spans="1:7" ht="14.25">
      <c r="A37" s="257">
        <f>A36+1</f>
        <v>27</v>
      </c>
      <c r="B37" s="244" t="s">
        <v>60</v>
      </c>
      <c r="C37" s="222" t="s">
        <v>42</v>
      </c>
      <c r="D37" s="103">
        <v>0</v>
      </c>
      <c r="E37" s="103">
        <v>0</v>
      </c>
      <c r="F37" s="103">
        <v>2.9</v>
      </c>
      <c r="G37" s="253" t="s">
        <v>174</v>
      </c>
    </row>
    <row r="38" spans="1:7" ht="28.5">
      <c r="A38" s="257">
        <f>A37+1</f>
        <v>28</v>
      </c>
      <c r="B38" s="244" t="s">
        <v>8</v>
      </c>
      <c r="C38" s="222" t="s">
        <v>43</v>
      </c>
      <c r="D38" s="258">
        <v>198</v>
      </c>
      <c r="E38" s="258">
        <v>232</v>
      </c>
      <c r="F38" s="258">
        <v>209</v>
      </c>
      <c r="G38" s="253">
        <f>F38/E38*100</f>
        <v>90.08620689655173</v>
      </c>
    </row>
    <row r="39" spans="1:7" ht="14.25">
      <c r="A39" s="257">
        <v>29</v>
      </c>
      <c r="B39" s="252" t="s">
        <v>75</v>
      </c>
      <c r="C39" s="222" t="s">
        <v>40</v>
      </c>
      <c r="D39" s="223">
        <v>15100</v>
      </c>
      <c r="E39" s="223">
        <v>15580</v>
      </c>
      <c r="F39" s="223">
        <v>16672</v>
      </c>
      <c r="G39" s="253">
        <f>F39/E39*100</f>
        <v>107.00898587933247</v>
      </c>
    </row>
    <row r="40" spans="1:7" ht="15.75">
      <c r="A40" s="257"/>
      <c r="B40" s="276" t="s">
        <v>12</v>
      </c>
      <c r="C40" s="264"/>
      <c r="D40" s="103"/>
      <c r="E40" s="103"/>
      <c r="F40" s="103"/>
      <c r="G40" s="103"/>
    </row>
    <row r="41" spans="1:7" ht="14.25">
      <c r="A41" s="257">
        <f>A39+1</f>
        <v>30</v>
      </c>
      <c r="B41" s="252" t="s">
        <v>136</v>
      </c>
      <c r="C41" s="222" t="s">
        <v>42</v>
      </c>
      <c r="D41" s="103">
        <v>263.9</v>
      </c>
      <c r="E41" s="103">
        <v>223.7</v>
      </c>
      <c r="F41" s="103">
        <v>259.9</v>
      </c>
      <c r="G41" s="253">
        <f>F41/E41*100</f>
        <v>116.18238712561467</v>
      </c>
    </row>
    <row r="42" spans="1:7" ht="14.25">
      <c r="A42" s="257">
        <f>A41+1</f>
        <v>31</v>
      </c>
      <c r="B42" s="244" t="s">
        <v>60</v>
      </c>
      <c r="C42" s="222" t="s">
        <v>42</v>
      </c>
      <c r="D42" s="103">
        <v>17.3</v>
      </c>
      <c r="E42" s="103">
        <v>4.5</v>
      </c>
      <c r="F42" s="103">
        <v>6.8</v>
      </c>
      <c r="G42" s="253">
        <f>F42/E42*100</f>
        <v>151.11111111111111</v>
      </c>
    </row>
    <row r="43" spans="1:7" ht="28.5">
      <c r="A43" s="257">
        <f>A42+1</f>
        <v>32</v>
      </c>
      <c r="B43" s="252" t="s">
        <v>8</v>
      </c>
      <c r="C43" s="222" t="s">
        <v>43</v>
      </c>
      <c r="D43" s="413">
        <v>74</v>
      </c>
      <c r="E43" s="253">
        <v>0.06</v>
      </c>
      <c r="F43" s="413">
        <v>0.07</v>
      </c>
      <c r="G43" s="253">
        <f>F43/E43*100</f>
        <v>116.66666666666667</v>
      </c>
    </row>
    <row r="44" spans="1:7" ht="14.25">
      <c r="A44" s="257">
        <v>33</v>
      </c>
      <c r="B44" s="252" t="s">
        <v>9</v>
      </c>
      <c r="C44" s="222" t="s">
        <v>44</v>
      </c>
      <c r="D44" s="413">
        <v>3569</v>
      </c>
      <c r="E44" s="103">
        <v>3500</v>
      </c>
      <c r="F44" s="413">
        <v>3500</v>
      </c>
      <c r="G44" s="253">
        <f>F44/E44*100</f>
        <v>100</v>
      </c>
    </row>
    <row r="45" spans="1:7" ht="14.25">
      <c r="A45" s="257">
        <v>34</v>
      </c>
      <c r="B45" s="252" t="s">
        <v>13</v>
      </c>
      <c r="C45" s="222" t="s">
        <v>40</v>
      </c>
      <c r="D45" s="103">
        <v>11000</v>
      </c>
      <c r="E45" s="103">
        <v>14300</v>
      </c>
      <c r="F45" s="103">
        <v>14300</v>
      </c>
      <c r="G45" s="253">
        <f>F45/E45*100</f>
        <v>100</v>
      </c>
    </row>
    <row r="46" spans="1:7" ht="15.75">
      <c r="A46" s="279"/>
      <c r="B46" s="280" t="s">
        <v>18</v>
      </c>
      <c r="C46" s="264"/>
      <c r="D46" s="103"/>
      <c r="E46" s="103"/>
      <c r="F46" s="103"/>
      <c r="G46" s="103"/>
    </row>
    <row r="47" spans="1:7" ht="14.25">
      <c r="A47" s="279">
        <f>A45+1</f>
        <v>35</v>
      </c>
      <c r="B47" s="244" t="s">
        <v>19</v>
      </c>
      <c r="C47" s="222" t="s">
        <v>44</v>
      </c>
      <c r="D47" s="103">
        <v>50</v>
      </c>
      <c r="E47" s="103">
        <v>200</v>
      </c>
      <c r="F47" s="103">
        <v>326</v>
      </c>
      <c r="G47" s="103">
        <f>F47/E47*100</f>
        <v>163</v>
      </c>
    </row>
    <row r="48" spans="1:7" ht="28.5">
      <c r="A48" s="279">
        <f>A47+1</f>
        <v>36</v>
      </c>
      <c r="B48" s="244" t="s">
        <v>20</v>
      </c>
      <c r="C48" s="222" t="s">
        <v>39</v>
      </c>
      <c r="D48" s="212">
        <v>0.1</v>
      </c>
      <c r="E48" s="103">
        <v>0.3</v>
      </c>
      <c r="F48" s="212">
        <v>0.3</v>
      </c>
      <c r="G48" s="103">
        <v>100</v>
      </c>
    </row>
    <row r="49" spans="1:7" ht="14.25">
      <c r="A49" s="279">
        <v>37</v>
      </c>
      <c r="B49" s="244" t="s">
        <v>9</v>
      </c>
      <c r="C49" s="222" t="s">
        <v>44</v>
      </c>
      <c r="D49" s="212">
        <v>37</v>
      </c>
      <c r="E49" s="103">
        <v>38</v>
      </c>
      <c r="F49" s="212">
        <v>38</v>
      </c>
      <c r="G49" s="103">
        <v>100</v>
      </c>
    </row>
    <row r="50" spans="1:7" ht="14.25">
      <c r="A50" s="279">
        <v>38</v>
      </c>
      <c r="B50" s="244" t="s">
        <v>60</v>
      </c>
      <c r="C50" s="222" t="s">
        <v>39</v>
      </c>
      <c r="D50" s="212">
        <v>0</v>
      </c>
      <c r="E50" s="103">
        <v>0</v>
      </c>
      <c r="F50" s="212">
        <v>0</v>
      </c>
      <c r="G50" s="103">
        <v>100</v>
      </c>
    </row>
    <row r="51" spans="1:7" ht="14.25">
      <c r="A51" s="279">
        <v>39</v>
      </c>
      <c r="B51" s="252" t="s">
        <v>75</v>
      </c>
      <c r="C51" s="222" t="s">
        <v>40</v>
      </c>
      <c r="D51" s="103">
        <v>11500</v>
      </c>
      <c r="E51" s="103">
        <v>14300</v>
      </c>
      <c r="F51" s="103">
        <v>14300</v>
      </c>
      <c r="G51" s="103">
        <f aca="true" t="shared" si="1" ref="G51:G57">F51/E51*100</f>
        <v>100</v>
      </c>
    </row>
    <row r="52" spans="1:7" ht="30.75">
      <c r="A52" s="240"/>
      <c r="B52" s="276" t="s">
        <v>21</v>
      </c>
      <c r="C52" s="222"/>
      <c r="D52" s="224"/>
      <c r="E52" s="216"/>
      <c r="F52" s="216"/>
      <c r="G52" s="103"/>
    </row>
    <row r="53" spans="1:7" ht="14.25">
      <c r="A53" s="240">
        <f>A51+1</f>
        <v>40</v>
      </c>
      <c r="B53" s="244" t="s">
        <v>22</v>
      </c>
      <c r="C53" s="222" t="s">
        <v>42</v>
      </c>
      <c r="D53" s="103">
        <v>329.9</v>
      </c>
      <c r="E53" s="103">
        <v>470</v>
      </c>
      <c r="F53" s="103">
        <v>443.7</v>
      </c>
      <c r="G53" s="253">
        <f t="shared" si="1"/>
        <v>94.40425531914893</v>
      </c>
    </row>
    <row r="54" spans="1:7" ht="14.25">
      <c r="A54" s="279">
        <f>A53+1</f>
        <v>41</v>
      </c>
      <c r="B54" s="244" t="s">
        <v>23</v>
      </c>
      <c r="C54" s="222" t="s">
        <v>42</v>
      </c>
      <c r="D54" s="103">
        <v>109.8</v>
      </c>
      <c r="E54" s="103">
        <v>105</v>
      </c>
      <c r="F54" s="103">
        <v>106.1</v>
      </c>
      <c r="G54" s="253">
        <f t="shared" si="1"/>
        <v>101.04761904761905</v>
      </c>
    </row>
    <row r="55" spans="1:7" ht="14.25">
      <c r="A55" s="279">
        <f>A54+1</f>
        <v>42</v>
      </c>
      <c r="B55" s="244" t="s">
        <v>24</v>
      </c>
      <c r="C55" s="222" t="s">
        <v>42</v>
      </c>
      <c r="D55" s="103">
        <v>13.4</v>
      </c>
      <c r="E55" s="103">
        <v>15.7</v>
      </c>
      <c r="F55" s="103">
        <v>15.5</v>
      </c>
      <c r="G55" s="253">
        <f t="shared" si="1"/>
        <v>98.72611464968153</v>
      </c>
    </row>
    <row r="56" spans="1:7" ht="14.25">
      <c r="A56" s="279">
        <f>A55+1</f>
        <v>43</v>
      </c>
      <c r="B56" s="244" t="s">
        <v>9</v>
      </c>
      <c r="C56" s="222" t="s">
        <v>44</v>
      </c>
      <c r="D56" s="103">
        <v>1170</v>
      </c>
      <c r="E56" s="218">
        <v>1170</v>
      </c>
      <c r="F56" s="103">
        <v>1170</v>
      </c>
      <c r="G56" s="253">
        <f t="shared" si="1"/>
        <v>100</v>
      </c>
    </row>
    <row r="57" spans="1:7" ht="14.25">
      <c r="A57" s="279">
        <f>A56+1</f>
        <v>44</v>
      </c>
      <c r="B57" s="244" t="s">
        <v>16</v>
      </c>
      <c r="C57" s="222" t="s">
        <v>40</v>
      </c>
      <c r="D57" s="103">
        <v>12000</v>
      </c>
      <c r="E57" s="218">
        <v>14233</v>
      </c>
      <c r="F57" s="103">
        <v>14233</v>
      </c>
      <c r="G57" s="253">
        <f t="shared" si="1"/>
        <v>100</v>
      </c>
    </row>
    <row r="58" spans="1:7" ht="15.75">
      <c r="A58" s="279"/>
      <c r="B58" s="283" t="s">
        <v>25</v>
      </c>
      <c r="C58" s="264"/>
      <c r="D58" s="103"/>
      <c r="E58" s="103"/>
      <c r="F58" s="103"/>
      <c r="G58" s="103"/>
    </row>
    <row r="59" spans="1:7" ht="57">
      <c r="A59" s="279">
        <f>A57+1</f>
        <v>45</v>
      </c>
      <c r="B59" s="252" t="s">
        <v>86</v>
      </c>
      <c r="C59" s="222" t="s">
        <v>42</v>
      </c>
      <c r="D59" s="103">
        <v>534.5</v>
      </c>
      <c r="E59" s="103">
        <v>450</v>
      </c>
      <c r="F59" s="103">
        <v>561.6</v>
      </c>
      <c r="G59" s="253">
        <f>F59/E59*100</f>
        <v>124.8</v>
      </c>
    </row>
    <row r="60" spans="1:7" ht="14.25">
      <c r="A60" s="279">
        <f>A59+1</f>
        <v>46</v>
      </c>
      <c r="B60" s="252" t="s">
        <v>26</v>
      </c>
      <c r="C60" s="222" t="s">
        <v>50</v>
      </c>
      <c r="D60" s="218">
        <v>64</v>
      </c>
      <c r="E60" s="103">
        <v>62</v>
      </c>
      <c r="F60" s="218">
        <v>64</v>
      </c>
      <c r="G60" s="253">
        <f>F60/E60*100</f>
        <v>103.2258064516129</v>
      </c>
    </row>
    <row r="61" spans="1:7" ht="85.5">
      <c r="A61" s="279">
        <v>47</v>
      </c>
      <c r="B61" s="252" t="s">
        <v>89</v>
      </c>
      <c r="C61" s="222" t="s">
        <v>38</v>
      </c>
      <c r="D61" s="103">
        <v>19.9</v>
      </c>
      <c r="E61" s="103">
        <v>15</v>
      </c>
      <c r="F61" s="103">
        <v>15</v>
      </c>
      <c r="G61" s="253">
        <f>F61/E61*100</f>
        <v>100</v>
      </c>
    </row>
    <row r="62" spans="1:7" ht="28.5">
      <c r="A62" s="279">
        <v>48</v>
      </c>
      <c r="B62" s="252" t="s">
        <v>58</v>
      </c>
      <c r="C62" s="222" t="s">
        <v>44</v>
      </c>
      <c r="D62" s="218">
        <v>665</v>
      </c>
      <c r="E62" s="103">
        <v>452</v>
      </c>
      <c r="F62" s="218">
        <v>452</v>
      </c>
      <c r="G62" s="253">
        <f>F62/E62*100</f>
        <v>100</v>
      </c>
    </row>
    <row r="63" spans="1:7" ht="14.25">
      <c r="A63" s="279">
        <v>49</v>
      </c>
      <c r="B63" s="252" t="s">
        <v>16</v>
      </c>
      <c r="C63" s="222" t="s">
        <v>40</v>
      </c>
      <c r="D63" s="103">
        <v>12350</v>
      </c>
      <c r="E63" s="103">
        <v>14233</v>
      </c>
      <c r="F63" s="103">
        <v>14233</v>
      </c>
      <c r="G63" s="253">
        <f>F63/E63*100</f>
        <v>100</v>
      </c>
    </row>
    <row r="64" spans="1:7" ht="30.75">
      <c r="A64" s="279"/>
      <c r="B64" s="283" t="s">
        <v>33</v>
      </c>
      <c r="C64" s="264"/>
      <c r="D64" s="103"/>
      <c r="E64" s="103"/>
      <c r="F64" s="103"/>
      <c r="G64" s="103"/>
    </row>
    <row r="65" spans="1:7" ht="57">
      <c r="A65" s="279">
        <f>A63+1</f>
        <v>50</v>
      </c>
      <c r="B65" s="244" t="s">
        <v>79</v>
      </c>
      <c r="C65" s="222" t="s">
        <v>49</v>
      </c>
      <c r="D65" s="103">
        <v>1962.7</v>
      </c>
      <c r="E65" s="103">
        <v>1081.25</v>
      </c>
      <c r="F65" s="103">
        <v>1766.7</v>
      </c>
      <c r="G65" s="253">
        <f>F65/E65*100</f>
        <v>163.3942196531792</v>
      </c>
    </row>
    <row r="66" spans="1:7" ht="14.25">
      <c r="A66" s="279">
        <v>51</v>
      </c>
      <c r="B66" s="244" t="s">
        <v>90</v>
      </c>
      <c r="C66" s="222" t="s">
        <v>50</v>
      </c>
      <c r="D66" s="216">
        <v>32</v>
      </c>
      <c r="E66" s="216">
        <v>20</v>
      </c>
      <c r="F66" s="216">
        <v>54</v>
      </c>
      <c r="G66" s="253">
        <f>F66/E66*100</f>
        <v>270</v>
      </c>
    </row>
    <row r="67" spans="1:7" ht="71.25">
      <c r="A67" s="279">
        <v>52</v>
      </c>
      <c r="B67" s="244" t="s">
        <v>94</v>
      </c>
      <c r="C67" s="222" t="s">
        <v>38</v>
      </c>
      <c r="D67" s="216">
        <v>31.7</v>
      </c>
      <c r="E67" s="216">
        <v>37.3</v>
      </c>
      <c r="F67" s="216">
        <v>37.7</v>
      </c>
      <c r="G67" s="253">
        <f>F67/E67*100</f>
        <v>101.07238605898125</v>
      </c>
    </row>
    <row r="68" spans="1:7" ht="71.25">
      <c r="A68" s="279">
        <v>53</v>
      </c>
      <c r="B68" s="244" t="s">
        <v>93</v>
      </c>
      <c r="C68" s="222" t="s">
        <v>38</v>
      </c>
      <c r="D68" s="216">
        <v>86.4</v>
      </c>
      <c r="E68" s="216">
        <v>87.5</v>
      </c>
      <c r="F68" s="216">
        <v>87.8</v>
      </c>
      <c r="G68" s="253">
        <f>F68/E68*100</f>
        <v>100.34285714285713</v>
      </c>
    </row>
    <row r="69" spans="1:7" ht="76.5">
      <c r="A69" s="279">
        <v>54</v>
      </c>
      <c r="B69" s="244" t="s">
        <v>91</v>
      </c>
      <c r="C69" s="287" t="s">
        <v>92</v>
      </c>
      <c r="D69" s="103">
        <v>33.3</v>
      </c>
      <c r="E69" s="103">
        <v>40</v>
      </c>
      <c r="F69" s="103">
        <v>68.8</v>
      </c>
      <c r="G69" s="253">
        <f>F69/E69*100</f>
        <v>172</v>
      </c>
    </row>
    <row r="70" spans="1:7" ht="15.75">
      <c r="A70" s="240"/>
      <c r="B70" s="241" t="s">
        <v>69</v>
      </c>
      <c r="C70" s="222"/>
      <c r="D70" s="216"/>
      <c r="E70" s="216"/>
      <c r="F70" s="216"/>
      <c r="G70" s="216"/>
    </row>
    <row r="71" spans="1:7" ht="62.25">
      <c r="A71" s="240">
        <f>A69+1</f>
        <v>55</v>
      </c>
      <c r="B71" s="220" t="s">
        <v>95</v>
      </c>
      <c r="C71" s="222" t="s">
        <v>44</v>
      </c>
      <c r="D71" s="103">
        <v>0</v>
      </c>
      <c r="E71" s="103">
        <v>0</v>
      </c>
      <c r="F71" s="103">
        <v>0</v>
      </c>
      <c r="G71" s="103">
        <v>0</v>
      </c>
    </row>
    <row r="72" spans="1:7" ht="109.5">
      <c r="A72" s="240">
        <v>56</v>
      </c>
      <c r="B72" s="220" t="s">
        <v>97</v>
      </c>
      <c r="C72" s="288" t="s">
        <v>38</v>
      </c>
      <c r="D72" s="103">
        <v>9.1</v>
      </c>
      <c r="E72" s="103">
        <v>1.5</v>
      </c>
      <c r="F72" s="103">
        <v>0.97</v>
      </c>
      <c r="G72" s="253">
        <f aca="true" t="shared" si="2" ref="G72:G77">F72/E72*100</f>
        <v>64.66666666666666</v>
      </c>
    </row>
    <row r="73" spans="1:7" ht="62.25">
      <c r="A73" s="240">
        <v>57</v>
      </c>
      <c r="B73" s="220" t="s">
        <v>96</v>
      </c>
      <c r="C73" s="288" t="s">
        <v>38</v>
      </c>
      <c r="D73" s="103">
        <v>15</v>
      </c>
      <c r="E73" s="103">
        <v>5</v>
      </c>
      <c r="F73" s="103">
        <v>6.87</v>
      </c>
      <c r="G73" s="253">
        <f t="shared" si="2"/>
        <v>137.4</v>
      </c>
    </row>
    <row r="74" spans="1:7" ht="109.5">
      <c r="A74" s="240">
        <v>58</v>
      </c>
      <c r="B74" s="220" t="s">
        <v>70</v>
      </c>
      <c r="C74" s="288" t="s">
        <v>98</v>
      </c>
      <c r="D74" s="103">
        <v>25</v>
      </c>
      <c r="E74" s="103">
        <v>167</v>
      </c>
      <c r="F74" s="103">
        <v>167</v>
      </c>
      <c r="G74" s="253">
        <f t="shared" si="2"/>
        <v>100</v>
      </c>
    </row>
    <row r="75" spans="1:7" ht="109.5">
      <c r="A75" s="240">
        <f>A73+1</f>
        <v>58</v>
      </c>
      <c r="B75" s="220" t="s">
        <v>99</v>
      </c>
      <c r="C75" s="288" t="s">
        <v>38</v>
      </c>
      <c r="D75" s="103">
        <v>10</v>
      </c>
      <c r="E75" s="103">
        <v>10</v>
      </c>
      <c r="F75" s="103">
        <v>9.5</v>
      </c>
      <c r="G75" s="253">
        <f t="shared" si="2"/>
        <v>95</v>
      </c>
    </row>
    <row r="76" spans="1:7" ht="109.5">
      <c r="A76" s="240">
        <f>A74+1</f>
        <v>59</v>
      </c>
      <c r="B76" s="220" t="s">
        <v>100</v>
      </c>
      <c r="C76" s="288" t="s">
        <v>38</v>
      </c>
      <c r="D76" s="103">
        <v>0.1</v>
      </c>
      <c r="E76" s="103">
        <v>0.5</v>
      </c>
      <c r="F76" s="103">
        <v>0.1</v>
      </c>
      <c r="G76" s="253">
        <f t="shared" si="2"/>
        <v>20</v>
      </c>
    </row>
    <row r="77" spans="1:7" ht="78">
      <c r="A77" s="240">
        <f>A75+1</f>
        <v>59</v>
      </c>
      <c r="B77" s="220" t="s">
        <v>101</v>
      </c>
      <c r="C77" s="288" t="s">
        <v>38</v>
      </c>
      <c r="D77" s="103">
        <v>0</v>
      </c>
      <c r="E77" s="103">
        <v>0.5</v>
      </c>
      <c r="F77" s="103">
        <v>0.1</v>
      </c>
      <c r="G77" s="253">
        <f t="shared" si="2"/>
        <v>20</v>
      </c>
    </row>
    <row r="78" spans="1:7" ht="15.75">
      <c r="A78" s="279"/>
      <c r="B78" s="276" t="s">
        <v>57</v>
      </c>
      <c r="C78" s="222"/>
      <c r="D78" s="291"/>
      <c r="E78" s="291"/>
      <c r="F78" s="291"/>
      <c r="G78" s="291"/>
    </row>
    <row r="79" spans="1:7" ht="14.25">
      <c r="A79" s="279">
        <v>60</v>
      </c>
      <c r="B79" s="244" t="s">
        <v>23</v>
      </c>
      <c r="C79" s="222" t="s">
        <v>43</v>
      </c>
      <c r="D79" s="103">
        <v>380.5</v>
      </c>
      <c r="E79" s="103">
        <v>380</v>
      </c>
      <c r="F79" s="103">
        <v>409.3</v>
      </c>
      <c r="G79" s="246">
        <f aca="true" t="shared" si="3" ref="G79:G84">F79/E79*100</f>
        <v>107.71052631578948</v>
      </c>
    </row>
    <row r="80" spans="1:7" ht="14.25">
      <c r="A80" s="279">
        <f>A79+1</f>
        <v>61</v>
      </c>
      <c r="B80" s="244" t="s">
        <v>9</v>
      </c>
      <c r="C80" s="222" t="s">
        <v>44</v>
      </c>
      <c r="D80" s="103">
        <v>166</v>
      </c>
      <c r="E80" s="103">
        <v>164</v>
      </c>
      <c r="F80" s="103">
        <v>164</v>
      </c>
      <c r="G80" s="225">
        <f t="shared" si="3"/>
        <v>100</v>
      </c>
    </row>
    <row r="81" spans="1:7" ht="14.25">
      <c r="A81" s="279">
        <f>A80+1</f>
        <v>62</v>
      </c>
      <c r="B81" s="244" t="s">
        <v>16</v>
      </c>
      <c r="C81" s="222" t="s">
        <v>40</v>
      </c>
      <c r="D81" s="103">
        <v>14487.5</v>
      </c>
      <c r="E81" s="103">
        <v>20306</v>
      </c>
      <c r="F81" s="103">
        <v>20507.5</v>
      </c>
      <c r="G81" s="246">
        <f t="shared" si="3"/>
        <v>100.9923175416133</v>
      </c>
    </row>
    <row r="82" spans="1:7" ht="28.5">
      <c r="A82" s="279">
        <v>63</v>
      </c>
      <c r="B82" s="292" t="s">
        <v>137</v>
      </c>
      <c r="C82" s="444" t="s">
        <v>138</v>
      </c>
      <c r="D82" s="103">
        <v>96.7</v>
      </c>
      <c r="E82" s="248">
        <v>86.4</v>
      </c>
      <c r="F82" s="103">
        <v>86.4</v>
      </c>
      <c r="G82" s="253">
        <f t="shared" si="3"/>
        <v>100</v>
      </c>
    </row>
    <row r="83" spans="1:7" ht="14.25">
      <c r="A83" s="279">
        <v>64</v>
      </c>
      <c r="B83" s="292" t="s">
        <v>139</v>
      </c>
      <c r="C83" s="445"/>
      <c r="D83" s="103">
        <v>100</v>
      </c>
      <c r="E83" s="103">
        <v>100</v>
      </c>
      <c r="F83" s="103">
        <v>100</v>
      </c>
      <c r="G83" s="253">
        <f t="shared" si="3"/>
        <v>100</v>
      </c>
    </row>
    <row r="84" spans="1:7" ht="85.5">
      <c r="A84" s="279">
        <v>65</v>
      </c>
      <c r="B84" s="293" t="s">
        <v>81</v>
      </c>
      <c r="C84" s="264" t="s">
        <v>38</v>
      </c>
      <c r="D84" s="225">
        <v>81</v>
      </c>
      <c r="E84" s="225">
        <v>80</v>
      </c>
      <c r="F84" s="225">
        <v>80</v>
      </c>
      <c r="G84" s="225">
        <f t="shared" si="3"/>
        <v>100</v>
      </c>
    </row>
    <row r="85" spans="1:7" ht="15.75">
      <c r="A85" s="279"/>
      <c r="B85" s="283" t="s">
        <v>56</v>
      </c>
      <c r="C85" s="264"/>
      <c r="D85" s="103"/>
      <c r="E85" s="103"/>
      <c r="F85" s="103"/>
      <c r="G85" s="103"/>
    </row>
    <row r="86" spans="1:7" ht="42.75">
      <c r="A86" s="279">
        <v>66</v>
      </c>
      <c r="B86" s="252" t="s">
        <v>102</v>
      </c>
      <c r="C86" s="411" t="s">
        <v>38</v>
      </c>
      <c r="D86" s="218">
        <v>69.84</v>
      </c>
      <c r="E86" s="218">
        <v>71.9</v>
      </c>
      <c r="F86" s="218">
        <v>71.9</v>
      </c>
      <c r="G86" s="305">
        <f>F86/E86*100</f>
        <v>100</v>
      </c>
    </row>
    <row r="87" spans="1:7" ht="15.75">
      <c r="A87" s="279">
        <v>67</v>
      </c>
      <c r="B87" s="220" t="s">
        <v>135</v>
      </c>
      <c r="C87" s="288" t="s">
        <v>38</v>
      </c>
      <c r="D87" s="218">
        <v>44.6</v>
      </c>
      <c r="E87" s="218">
        <v>45.2</v>
      </c>
      <c r="F87" s="218">
        <v>45.2</v>
      </c>
      <c r="G87" s="305">
        <f>F87/E87*100</f>
        <v>100</v>
      </c>
    </row>
    <row r="88" spans="1:7" ht="57">
      <c r="A88" s="279">
        <f>A87+1</f>
        <v>68</v>
      </c>
      <c r="B88" s="252" t="s">
        <v>71</v>
      </c>
      <c r="C88" s="411" t="s">
        <v>38</v>
      </c>
      <c r="D88" s="103">
        <v>0</v>
      </c>
      <c r="E88" s="103">
        <v>0</v>
      </c>
      <c r="F88" s="103">
        <v>0</v>
      </c>
      <c r="G88" s="305">
        <v>0</v>
      </c>
    </row>
    <row r="89" spans="1:7" ht="42.75">
      <c r="A89" s="279">
        <v>69</v>
      </c>
      <c r="B89" s="244" t="s">
        <v>80</v>
      </c>
      <c r="C89" s="222" t="s">
        <v>40</v>
      </c>
      <c r="D89" s="103">
        <v>23076</v>
      </c>
      <c r="E89" s="103">
        <v>26020</v>
      </c>
      <c r="F89" s="103">
        <v>26244</v>
      </c>
      <c r="G89" s="305">
        <f>F89/E89*100</f>
        <v>100.86087624903921</v>
      </c>
    </row>
    <row r="90" spans="1:7" ht="15.75">
      <c r="A90" s="279"/>
      <c r="B90" s="276" t="s">
        <v>29</v>
      </c>
      <c r="C90" s="222"/>
      <c r="D90" s="230"/>
      <c r="E90" s="103"/>
      <c r="F90" s="103"/>
      <c r="G90" s="103"/>
    </row>
    <row r="91" spans="1:7" ht="28.5">
      <c r="A91" s="279">
        <f>A89+1</f>
        <v>70</v>
      </c>
      <c r="B91" s="244" t="s">
        <v>55</v>
      </c>
      <c r="C91" s="446" t="s">
        <v>44</v>
      </c>
      <c r="D91" s="103">
        <v>16.7</v>
      </c>
      <c r="E91" s="103">
        <v>0</v>
      </c>
      <c r="F91" s="103">
        <v>15.8</v>
      </c>
      <c r="G91" s="103">
        <v>115.8</v>
      </c>
    </row>
    <row r="92" spans="1:7" ht="28.5">
      <c r="A92" s="279">
        <f>A91+1</f>
        <v>71</v>
      </c>
      <c r="B92" s="244" t="s">
        <v>30</v>
      </c>
      <c r="C92" s="447"/>
      <c r="D92" s="103">
        <v>0</v>
      </c>
      <c r="E92" s="103">
        <v>0</v>
      </c>
      <c r="F92" s="103">
        <v>0</v>
      </c>
      <c r="G92" s="103">
        <v>0</v>
      </c>
    </row>
    <row r="93" spans="1:7" ht="63" thickBot="1">
      <c r="A93" s="279">
        <v>72</v>
      </c>
      <c r="B93" s="220" t="s">
        <v>104</v>
      </c>
      <c r="C93" s="448"/>
      <c r="D93" s="103">
        <v>205.2</v>
      </c>
      <c r="E93" s="103">
        <v>79</v>
      </c>
      <c r="F93" s="103">
        <v>155</v>
      </c>
      <c r="G93" s="253">
        <f>F93/E93*100</f>
        <v>196.20253164556962</v>
      </c>
    </row>
    <row r="94" spans="1:7" ht="30.75">
      <c r="A94" s="279">
        <v>73</v>
      </c>
      <c r="B94" s="220" t="s">
        <v>140</v>
      </c>
      <c r="C94" s="412"/>
      <c r="D94" s="218">
        <v>68.2</v>
      </c>
      <c r="E94" s="284">
        <v>66.6</v>
      </c>
      <c r="F94" s="218">
        <v>66.4</v>
      </c>
      <c r="G94" s="253">
        <f>F94/E94*100</f>
        <v>99.69969969969972</v>
      </c>
    </row>
    <row r="95" spans="1:7" ht="15.75">
      <c r="A95" s="279">
        <v>74</v>
      </c>
      <c r="B95" s="252" t="s">
        <v>75</v>
      </c>
      <c r="C95" s="222" t="s">
        <v>40</v>
      </c>
      <c r="D95" s="218">
        <v>24000</v>
      </c>
      <c r="E95" s="284">
        <v>24336.8</v>
      </c>
      <c r="F95" s="218">
        <v>31068.9</v>
      </c>
      <c r="G95" s="253">
        <f>F95/E95*100</f>
        <v>127.66222346405445</v>
      </c>
    </row>
    <row r="96" spans="1:7" ht="15.75">
      <c r="A96" s="279"/>
      <c r="B96" s="276" t="s">
        <v>31</v>
      </c>
      <c r="C96" s="264"/>
      <c r="D96" s="230"/>
      <c r="E96" s="103"/>
      <c r="F96" s="103"/>
      <c r="G96" s="103"/>
    </row>
    <row r="97" spans="1:7" ht="42.75">
      <c r="A97" s="279">
        <f>A95+1</f>
        <v>75</v>
      </c>
      <c r="B97" s="221" t="s">
        <v>76</v>
      </c>
      <c r="C97" s="222" t="s">
        <v>38</v>
      </c>
      <c r="D97" s="224">
        <v>25</v>
      </c>
      <c r="E97" s="224">
        <v>25.5</v>
      </c>
      <c r="F97" s="224">
        <v>25.5</v>
      </c>
      <c r="G97" s="212">
        <f aca="true" t="shared" si="4" ref="G97:G104">F97/E97*100</f>
        <v>100</v>
      </c>
    </row>
    <row r="98" spans="1:7" ht="85.5">
      <c r="A98" s="279">
        <v>76</v>
      </c>
      <c r="B98" s="221" t="s">
        <v>141</v>
      </c>
      <c r="C98" s="222" t="s">
        <v>38</v>
      </c>
      <c r="D98" s="224">
        <v>5</v>
      </c>
      <c r="E98" s="224">
        <v>5</v>
      </c>
      <c r="F98" s="224">
        <v>5</v>
      </c>
      <c r="G98" s="212">
        <f t="shared" si="4"/>
        <v>100</v>
      </c>
    </row>
    <row r="99" spans="1:7" ht="14.25">
      <c r="A99" s="279"/>
      <c r="B99" s="221" t="s">
        <v>142</v>
      </c>
      <c r="C99" s="222" t="s">
        <v>38</v>
      </c>
      <c r="D99" s="224">
        <v>5</v>
      </c>
      <c r="E99" s="224">
        <v>25</v>
      </c>
      <c r="F99" s="224">
        <v>25</v>
      </c>
      <c r="G99" s="212">
        <f t="shared" si="4"/>
        <v>100</v>
      </c>
    </row>
    <row r="100" spans="1:7" ht="14.25">
      <c r="A100" s="279">
        <v>77</v>
      </c>
      <c r="B100" s="221" t="s">
        <v>143</v>
      </c>
      <c r="C100" s="222" t="s">
        <v>46</v>
      </c>
      <c r="D100" s="224">
        <v>43.5</v>
      </c>
      <c r="E100" s="224">
        <v>43.5</v>
      </c>
      <c r="F100" s="224">
        <v>43.5</v>
      </c>
      <c r="G100" s="212">
        <f t="shared" si="4"/>
        <v>100</v>
      </c>
    </row>
    <row r="101" spans="1:7" ht="28.5">
      <c r="A101" s="279">
        <v>78</v>
      </c>
      <c r="B101" s="221" t="s">
        <v>144</v>
      </c>
      <c r="C101" s="222" t="s">
        <v>46</v>
      </c>
      <c r="D101" s="224">
        <v>36.6</v>
      </c>
      <c r="E101" s="224">
        <v>36.6</v>
      </c>
      <c r="F101" s="224">
        <v>36.6</v>
      </c>
      <c r="G101" s="212">
        <f t="shared" si="4"/>
        <v>100</v>
      </c>
    </row>
    <row r="102" spans="1:7" ht="14.25">
      <c r="A102" s="279">
        <v>79</v>
      </c>
      <c r="B102" s="244" t="s">
        <v>23</v>
      </c>
      <c r="C102" s="222" t="s">
        <v>43</v>
      </c>
      <c r="D102" s="224">
        <v>35</v>
      </c>
      <c r="E102" s="224">
        <v>30</v>
      </c>
      <c r="F102" s="224">
        <v>30</v>
      </c>
      <c r="G102" s="212">
        <f t="shared" si="4"/>
        <v>100</v>
      </c>
    </row>
    <row r="103" spans="1:7" ht="14.25">
      <c r="A103" s="279">
        <v>80</v>
      </c>
      <c r="B103" s="244" t="s">
        <v>9</v>
      </c>
      <c r="C103" s="222" t="s">
        <v>44</v>
      </c>
      <c r="D103" s="224">
        <v>66</v>
      </c>
      <c r="E103" s="224">
        <v>73</v>
      </c>
      <c r="F103" s="224">
        <v>73</v>
      </c>
      <c r="G103" s="212">
        <f t="shared" si="4"/>
        <v>100</v>
      </c>
    </row>
    <row r="104" spans="1:7" ht="14.25">
      <c r="A104" s="279">
        <v>81</v>
      </c>
      <c r="B104" s="292" t="s">
        <v>16</v>
      </c>
      <c r="C104" s="264" t="s">
        <v>40</v>
      </c>
      <c r="D104" s="103">
        <v>13500</v>
      </c>
      <c r="E104" s="103">
        <v>14300</v>
      </c>
      <c r="F104" s="103">
        <v>14300</v>
      </c>
      <c r="G104" s="212">
        <f t="shared" si="4"/>
        <v>100</v>
      </c>
    </row>
    <row r="105" spans="1:7" ht="15.75">
      <c r="A105" s="279"/>
      <c r="B105" s="276" t="s">
        <v>27</v>
      </c>
      <c r="C105" s="222"/>
      <c r="D105" s="103"/>
      <c r="E105" s="103"/>
      <c r="F105" s="103"/>
      <c r="G105" s="212"/>
    </row>
    <row r="106" spans="1:7" ht="57">
      <c r="A106" s="279">
        <v>82</v>
      </c>
      <c r="B106" s="300" t="s">
        <v>88</v>
      </c>
      <c r="C106" s="222"/>
      <c r="D106" s="230">
        <v>4.9</v>
      </c>
      <c r="E106" s="230">
        <v>5</v>
      </c>
      <c r="F106" s="230">
        <v>5.5</v>
      </c>
      <c r="G106" s="414">
        <f>F106/E106*100</f>
        <v>110.00000000000001</v>
      </c>
    </row>
    <row r="107" spans="1:7" ht="14.25">
      <c r="A107" s="279">
        <v>83</v>
      </c>
      <c r="B107" s="244" t="s">
        <v>23</v>
      </c>
      <c r="C107" s="222" t="s">
        <v>42</v>
      </c>
      <c r="D107" s="225">
        <v>3.2</v>
      </c>
      <c r="E107" s="225">
        <v>3</v>
      </c>
      <c r="F107" s="225">
        <v>3.5</v>
      </c>
      <c r="G107" s="414">
        <f>F107/E107*100</f>
        <v>116.66666666666667</v>
      </c>
    </row>
    <row r="108" spans="1:7" ht="71.25">
      <c r="A108" s="279">
        <v>84</v>
      </c>
      <c r="B108" s="244" t="s">
        <v>118</v>
      </c>
      <c r="C108" s="222" t="s">
        <v>38</v>
      </c>
      <c r="D108" s="225">
        <v>0.53</v>
      </c>
      <c r="E108" s="225">
        <v>0.5</v>
      </c>
      <c r="F108" s="225">
        <v>0.5</v>
      </c>
      <c r="G108" s="414">
        <f>F108/E108*100</f>
        <v>100</v>
      </c>
    </row>
    <row r="109" spans="1:7" ht="14.25">
      <c r="A109" s="279">
        <v>85</v>
      </c>
      <c r="B109" s="244" t="s">
        <v>9</v>
      </c>
      <c r="C109" s="222" t="s">
        <v>44</v>
      </c>
      <c r="D109" s="225">
        <v>73</v>
      </c>
      <c r="E109" s="225">
        <v>71</v>
      </c>
      <c r="F109" s="225">
        <v>70</v>
      </c>
      <c r="G109" s="414">
        <f>F109/E109*100</f>
        <v>98.59154929577466</v>
      </c>
    </row>
    <row r="110" spans="1:7" ht="14.25">
      <c r="A110" s="279">
        <v>86</v>
      </c>
      <c r="B110" s="244" t="s">
        <v>16</v>
      </c>
      <c r="C110" s="222" t="s">
        <v>40</v>
      </c>
      <c r="D110" s="225">
        <v>20075</v>
      </c>
      <c r="E110" s="225">
        <v>18760</v>
      </c>
      <c r="F110" s="225">
        <v>20892</v>
      </c>
      <c r="G110" s="414">
        <f>F110/E110*100</f>
        <v>111.36460554371001</v>
      </c>
    </row>
    <row r="111" spans="1:7" ht="30.75">
      <c r="A111" s="279"/>
      <c r="B111" s="280" t="s">
        <v>28</v>
      </c>
      <c r="C111" s="264"/>
      <c r="D111" s="230"/>
      <c r="E111" s="103"/>
      <c r="F111" s="103"/>
      <c r="G111" s="103"/>
    </row>
    <row r="112" spans="1:7" ht="46.5">
      <c r="A112" s="279">
        <v>87</v>
      </c>
      <c r="B112" s="220" t="s">
        <v>105</v>
      </c>
      <c r="C112" s="288"/>
      <c r="D112" s="225">
        <v>6.35</v>
      </c>
      <c r="E112" s="225">
        <v>2.5</v>
      </c>
      <c r="F112" s="225">
        <v>11.19</v>
      </c>
      <c r="G112" s="246" t="s">
        <v>175</v>
      </c>
    </row>
    <row r="113" spans="1:7" ht="30.75">
      <c r="A113" s="279"/>
      <c r="B113" s="220" t="s">
        <v>106</v>
      </c>
      <c r="C113" s="449" t="s">
        <v>107</v>
      </c>
      <c r="D113" s="108">
        <v>2.93</v>
      </c>
      <c r="E113" s="108">
        <v>0.62</v>
      </c>
      <c r="F113" s="108">
        <v>1.07</v>
      </c>
      <c r="G113" s="246" t="s">
        <v>176</v>
      </c>
    </row>
    <row r="114" spans="1:7" ht="30.75">
      <c r="A114" s="279"/>
      <c r="B114" s="220" t="s">
        <v>108</v>
      </c>
      <c r="C114" s="450"/>
      <c r="D114" s="108">
        <v>0</v>
      </c>
      <c r="E114" s="108">
        <v>0.5</v>
      </c>
      <c r="F114" s="108">
        <v>0</v>
      </c>
      <c r="G114" s="225">
        <v>0</v>
      </c>
    </row>
    <row r="115" spans="1:7" ht="15.75">
      <c r="A115" s="279"/>
      <c r="B115" s="220" t="s">
        <v>109</v>
      </c>
      <c r="C115" s="450"/>
      <c r="D115" s="108">
        <v>2.44</v>
      </c>
      <c r="E115" s="108">
        <v>0.87</v>
      </c>
      <c r="F115" s="108">
        <v>8.02</v>
      </c>
      <c r="G115" s="246" t="s">
        <v>177</v>
      </c>
    </row>
    <row r="116" spans="1:7" ht="46.5">
      <c r="A116" s="279"/>
      <c r="B116" s="220" t="s">
        <v>110</v>
      </c>
      <c r="C116" s="451"/>
      <c r="D116" s="108">
        <v>0.98</v>
      </c>
      <c r="E116" s="108">
        <v>0.51</v>
      </c>
      <c r="F116" s="108">
        <v>2.1</v>
      </c>
      <c r="G116" s="246" t="s">
        <v>178</v>
      </c>
    </row>
    <row r="117" spans="1:7" ht="156.75">
      <c r="A117" s="279">
        <f>A112+1</f>
        <v>88</v>
      </c>
      <c r="B117" s="220" t="s">
        <v>111</v>
      </c>
      <c r="C117" s="288" t="s">
        <v>38</v>
      </c>
      <c r="D117" s="108">
        <v>0</v>
      </c>
      <c r="E117" s="108">
        <v>0</v>
      </c>
      <c r="F117" s="108">
        <v>0</v>
      </c>
      <c r="G117" s="225">
        <v>0</v>
      </c>
    </row>
    <row r="118" spans="1:7" ht="15.75">
      <c r="A118" s="279">
        <v>89</v>
      </c>
      <c r="B118" s="302" t="s">
        <v>9</v>
      </c>
      <c r="C118" s="288" t="s">
        <v>44</v>
      </c>
      <c r="D118" s="108">
        <v>2</v>
      </c>
      <c r="E118" s="218">
        <v>2</v>
      </c>
      <c r="F118" s="108">
        <v>2</v>
      </c>
      <c r="G118" s="225">
        <f>F118/E118*100</f>
        <v>100</v>
      </c>
    </row>
    <row r="119" spans="1:7" ht="15.75">
      <c r="A119" s="279">
        <v>90</v>
      </c>
      <c r="B119" s="302" t="s">
        <v>16</v>
      </c>
      <c r="C119" s="288" t="s">
        <v>112</v>
      </c>
      <c r="D119" s="108">
        <v>20064</v>
      </c>
      <c r="E119" s="218">
        <v>18877.63</v>
      </c>
      <c r="F119" s="108">
        <v>19265</v>
      </c>
      <c r="G119" s="246">
        <f>F119/E119*100</f>
        <v>102.05200546890684</v>
      </c>
    </row>
    <row r="120" spans="1:7" ht="15.75">
      <c r="A120" s="279"/>
      <c r="B120" s="283" t="s">
        <v>14</v>
      </c>
      <c r="C120" s="264"/>
      <c r="D120" s="218"/>
      <c r="E120" s="103"/>
      <c r="F120" s="103"/>
      <c r="G120" s="103"/>
    </row>
    <row r="121" spans="1:7" ht="14.25">
      <c r="A121" s="279">
        <v>91</v>
      </c>
      <c r="B121" s="244" t="s">
        <v>15</v>
      </c>
      <c r="C121" s="222" t="s">
        <v>42</v>
      </c>
      <c r="D121" s="103">
        <v>14.9</v>
      </c>
      <c r="E121" s="103">
        <v>14.9</v>
      </c>
      <c r="F121" s="103">
        <v>42.8</v>
      </c>
      <c r="G121" s="253">
        <f>F121/E121*100</f>
        <v>287.248322147651</v>
      </c>
    </row>
    <row r="122" spans="1:7" ht="42.75">
      <c r="A122" s="279">
        <v>92</v>
      </c>
      <c r="B122" s="252" t="s">
        <v>82</v>
      </c>
      <c r="C122" s="222" t="s">
        <v>45</v>
      </c>
      <c r="D122" s="304">
        <v>22.2</v>
      </c>
      <c r="E122" s="304">
        <v>22.7</v>
      </c>
      <c r="F122" s="304">
        <v>22.7</v>
      </c>
      <c r="G122" s="253">
        <f>F122/E122*100</f>
        <v>100</v>
      </c>
    </row>
    <row r="123" spans="1:7" ht="28.5">
      <c r="A123" s="279"/>
      <c r="B123" s="252" t="s">
        <v>73</v>
      </c>
      <c r="C123" s="222" t="s">
        <v>46</v>
      </c>
      <c r="D123" s="103">
        <v>0</v>
      </c>
      <c r="E123" s="103">
        <v>0</v>
      </c>
      <c r="F123" s="103">
        <v>0.02</v>
      </c>
      <c r="G123" s="253"/>
    </row>
    <row r="124" spans="1:7" ht="14.25">
      <c r="A124" s="279">
        <v>93</v>
      </c>
      <c r="B124" s="244" t="s">
        <v>72</v>
      </c>
      <c r="C124" s="222" t="s">
        <v>62</v>
      </c>
      <c r="D124" s="103">
        <v>0</v>
      </c>
      <c r="E124" s="103">
        <v>0</v>
      </c>
      <c r="F124" s="103">
        <v>0.36</v>
      </c>
      <c r="G124" s="253"/>
    </row>
    <row r="125" spans="1:7" ht="30.75">
      <c r="A125" s="279" t="s">
        <v>121</v>
      </c>
      <c r="B125" s="276" t="s">
        <v>32</v>
      </c>
      <c r="C125" s="222"/>
      <c r="D125" s="103"/>
      <c r="E125" s="103"/>
      <c r="F125" s="103"/>
      <c r="G125" s="103"/>
    </row>
    <row r="126" spans="1:7" ht="42.75">
      <c r="A126" s="279">
        <f>A124+1</f>
        <v>94</v>
      </c>
      <c r="B126" s="252" t="s">
        <v>83</v>
      </c>
      <c r="C126" s="222" t="s">
        <v>38</v>
      </c>
      <c r="D126" s="218">
        <v>0</v>
      </c>
      <c r="E126" s="218">
        <v>0</v>
      </c>
      <c r="F126" s="218">
        <v>0</v>
      </c>
      <c r="G126" s="218">
        <v>0</v>
      </c>
    </row>
    <row r="127" spans="1:7" ht="42.75">
      <c r="A127" s="279">
        <v>95</v>
      </c>
      <c r="B127" s="252" t="s">
        <v>84</v>
      </c>
      <c r="C127" s="222" t="s">
        <v>38</v>
      </c>
      <c r="D127" s="218">
        <v>0.1</v>
      </c>
      <c r="E127" s="218">
        <v>50</v>
      </c>
      <c r="F127" s="218">
        <v>0</v>
      </c>
      <c r="G127" s="305">
        <f>F127/E127*100</f>
        <v>0</v>
      </c>
    </row>
    <row r="128" spans="1:7" ht="28.5">
      <c r="A128" s="279">
        <v>96</v>
      </c>
      <c r="B128" s="252" t="s">
        <v>179</v>
      </c>
      <c r="C128" s="222" t="s">
        <v>38</v>
      </c>
      <c r="D128" s="108">
        <v>63</v>
      </c>
      <c r="E128" s="108">
        <v>63</v>
      </c>
      <c r="F128" s="108">
        <v>68</v>
      </c>
      <c r="G128" s="347">
        <f>F128/E128*100</f>
        <v>107.93650793650794</v>
      </c>
    </row>
    <row r="129" spans="1:7" ht="14.25">
      <c r="A129" s="240">
        <v>97</v>
      </c>
      <c r="B129" s="244" t="s">
        <v>59</v>
      </c>
      <c r="C129" s="222" t="s">
        <v>38</v>
      </c>
      <c r="D129" s="103">
        <v>0</v>
      </c>
      <c r="E129" s="218">
        <v>0</v>
      </c>
      <c r="F129" s="103">
        <v>0</v>
      </c>
      <c r="G129" s="347">
        <v>0</v>
      </c>
    </row>
    <row r="130" spans="1:7" ht="14.25">
      <c r="A130" s="240">
        <v>98</v>
      </c>
      <c r="B130" s="252" t="s">
        <v>9</v>
      </c>
      <c r="C130" s="222" t="s">
        <v>44</v>
      </c>
      <c r="D130" s="108">
        <v>72</v>
      </c>
      <c r="E130" s="218">
        <v>75</v>
      </c>
      <c r="F130" s="108">
        <v>75</v>
      </c>
      <c r="G130" s="347">
        <f>F130/E130*100</f>
        <v>100</v>
      </c>
    </row>
    <row r="131" spans="1:7" ht="14.25">
      <c r="A131" s="240">
        <v>99</v>
      </c>
      <c r="B131" s="252" t="s">
        <v>5</v>
      </c>
      <c r="C131" s="222" t="s">
        <v>40</v>
      </c>
      <c r="D131" s="218">
        <v>13759</v>
      </c>
      <c r="E131" s="218">
        <v>14483</v>
      </c>
      <c r="F131" s="218">
        <v>14408</v>
      </c>
      <c r="G131" s="347">
        <f>F131/E131*100</f>
        <v>99.48215148795138</v>
      </c>
    </row>
    <row r="132" spans="1:7" ht="30.75">
      <c r="A132" s="240"/>
      <c r="B132" s="276" t="s">
        <v>66</v>
      </c>
      <c r="C132" s="230"/>
      <c r="D132" s="103"/>
      <c r="E132" s="103"/>
      <c r="F132" s="103"/>
      <c r="G132" s="103"/>
    </row>
    <row r="133" spans="1:7" ht="14.25">
      <c r="A133" s="240">
        <v>94</v>
      </c>
      <c r="B133" s="300" t="s">
        <v>113</v>
      </c>
      <c r="C133" s="288" t="s">
        <v>114</v>
      </c>
      <c r="D133" s="103">
        <v>0</v>
      </c>
      <c r="E133" s="103">
        <v>0</v>
      </c>
      <c r="F133" s="103">
        <v>0</v>
      </c>
      <c r="G133" s="103">
        <v>0</v>
      </c>
    </row>
    <row r="134" spans="1:7" ht="14.25">
      <c r="A134" s="240">
        <v>95</v>
      </c>
      <c r="B134" s="300" t="s">
        <v>115</v>
      </c>
      <c r="C134" s="288" t="s">
        <v>114</v>
      </c>
      <c r="D134" s="103">
        <v>0</v>
      </c>
      <c r="E134" s="103">
        <v>0</v>
      </c>
      <c r="F134" s="103">
        <v>0</v>
      </c>
      <c r="G134" s="103">
        <v>0</v>
      </c>
    </row>
    <row r="135" spans="1:7" ht="14.25">
      <c r="A135" s="240">
        <v>96</v>
      </c>
      <c r="B135" s="308" t="s">
        <v>119</v>
      </c>
      <c r="C135" s="288" t="s">
        <v>120</v>
      </c>
      <c r="D135" s="103">
        <v>0</v>
      </c>
      <c r="E135" s="103">
        <v>0</v>
      </c>
      <c r="F135" s="103">
        <v>0</v>
      </c>
      <c r="G135" s="103">
        <v>0</v>
      </c>
    </row>
    <row r="136" spans="1:7" ht="28.5">
      <c r="A136" s="240">
        <v>97</v>
      </c>
      <c r="B136" s="252" t="s">
        <v>64</v>
      </c>
      <c r="C136" s="288" t="s">
        <v>47</v>
      </c>
      <c r="D136" s="103">
        <v>2.9</v>
      </c>
      <c r="E136" s="103">
        <v>2.9</v>
      </c>
      <c r="F136" s="103">
        <v>2.9</v>
      </c>
      <c r="G136" s="253">
        <v>100</v>
      </c>
    </row>
    <row r="137" spans="1:7" ht="28.5">
      <c r="A137" s="240">
        <v>98</v>
      </c>
      <c r="B137" s="252" t="s">
        <v>17</v>
      </c>
      <c r="C137" s="288" t="s">
        <v>48</v>
      </c>
      <c r="D137" s="103">
        <v>21.4</v>
      </c>
      <c r="E137" s="103">
        <v>21</v>
      </c>
      <c r="F137" s="103">
        <v>18.9</v>
      </c>
      <c r="G137" s="253">
        <f>F137/E137*100</f>
        <v>89.99999999999999</v>
      </c>
    </row>
    <row r="138" spans="1:7" ht="14.25">
      <c r="A138" s="257">
        <f>A137+1</f>
        <v>99</v>
      </c>
      <c r="B138" s="252" t="s">
        <v>9</v>
      </c>
      <c r="C138" s="225" t="s">
        <v>44</v>
      </c>
      <c r="D138" s="218">
        <v>93</v>
      </c>
      <c r="E138" s="218">
        <v>93</v>
      </c>
      <c r="F138" s="218">
        <v>93</v>
      </c>
      <c r="G138" s="253">
        <f>F138/E138*100</f>
        <v>100</v>
      </c>
    </row>
    <row r="139" spans="1:7" ht="14.25">
      <c r="A139" s="257">
        <f>A138+1</f>
        <v>100</v>
      </c>
      <c r="B139" s="252" t="s">
        <v>16</v>
      </c>
      <c r="C139" s="225" t="s">
        <v>40</v>
      </c>
      <c r="D139" s="218">
        <v>13500</v>
      </c>
      <c r="E139" s="103">
        <v>14300</v>
      </c>
      <c r="F139" s="218">
        <v>14300</v>
      </c>
      <c r="G139" s="253">
        <v>100</v>
      </c>
    </row>
    <row r="140" spans="1:7" ht="99.75">
      <c r="A140" s="257">
        <v>101</v>
      </c>
      <c r="B140" s="252" t="s">
        <v>77</v>
      </c>
      <c r="C140" s="225" t="s">
        <v>38</v>
      </c>
      <c r="D140" s="230">
        <v>43.1</v>
      </c>
      <c r="E140" s="230">
        <v>43.1</v>
      </c>
      <c r="F140" s="230">
        <v>43.1</v>
      </c>
      <c r="G140" s="246">
        <f>F140/E140*100</f>
        <v>100</v>
      </c>
    </row>
    <row r="141" spans="1:7" ht="30.75">
      <c r="A141" s="257"/>
      <c r="B141" s="283" t="s">
        <v>65</v>
      </c>
      <c r="C141" s="264"/>
      <c r="D141" s="230"/>
      <c r="E141" s="103"/>
      <c r="F141" s="103"/>
      <c r="G141" s="103"/>
    </row>
    <row r="142" spans="1:7" ht="14.25">
      <c r="A142" s="257">
        <f>A140+1</f>
        <v>102</v>
      </c>
      <c r="B142" s="244" t="s">
        <v>63</v>
      </c>
      <c r="C142" s="222" t="s">
        <v>42</v>
      </c>
      <c r="D142" s="103">
        <v>29.1</v>
      </c>
      <c r="E142" s="103">
        <v>29.5</v>
      </c>
      <c r="F142" s="103">
        <v>29.6</v>
      </c>
      <c r="G142" s="253">
        <f>F142/E142*100</f>
        <v>100.33898305084745</v>
      </c>
    </row>
    <row r="143" spans="1:7" ht="30.75">
      <c r="A143" s="257">
        <v>103</v>
      </c>
      <c r="B143" s="220" t="s">
        <v>116</v>
      </c>
      <c r="C143" s="288" t="s">
        <v>117</v>
      </c>
      <c r="D143" s="224">
        <v>388</v>
      </c>
      <c r="E143" s="297">
        <v>389</v>
      </c>
      <c r="F143" s="224">
        <v>389</v>
      </c>
      <c r="G143" s="253">
        <f>F143/E143*100</f>
        <v>100</v>
      </c>
    </row>
    <row r="144" spans="1:7" ht="15.75">
      <c r="A144" s="257">
        <v>104</v>
      </c>
      <c r="B144" s="252" t="s">
        <v>9</v>
      </c>
      <c r="C144" s="222" t="s">
        <v>44</v>
      </c>
      <c r="D144" s="223">
        <v>116</v>
      </c>
      <c r="E144" s="297">
        <v>109</v>
      </c>
      <c r="F144" s="223">
        <v>109</v>
      </c>
      <c r="G144" s="253">
        <f>F144/E144*100</f>
        <v>100</v>
      </c>
    </row>
    <row r="145" spans="1:7" ht="15.75">
      <c r="A145" s="257">
        <v>105</v>
      </c>
      <c r="B145" s="252" t="s">
        <v>16</v>
      </c>
      <c r="C145" s="222" t="s">
        <v>40</v>
      </c>
      <c r="D145" s="223">
        <v>15864</v>
      </c>
      <c r="E145" s="297">
        <v>15784</v>
      </c>
      <c r="F145" s="223">
        <v>16846</v>
      </c>
      <c r="G145" s="253">
        <f>F145/E145*100</f>
        <v>106.72833248859605</v>
      </c>
    </row>
    <row r="146" spans="1:7" ht="30.75">
      <c r="A146" s="309"/>
      <c r="B146" s="283" t="s">
        <v>34</v>
      </c>
      <c r="C146" s="264"/>
      <c r="D146" s="103"/>
      <c r="E146" s="103"/>
      <c r="F146" s="103"/>
      <c r="G146" s="103"/>
    </row>
    <row r="147" spans="1:7" ht="28.5">
      <c r="A147" s="257">
        <v>106</v>
      </c>
      <c r="B147" s="244" t="s">
        <v>35</v>
      </c>
      <c r="C147" s="222" t="s">
        <v>50</v>
      </c>
      <c r="D147" s="103">
        <v>529</v>
      </c>
      <c r="E147" s="103">
        <v>529</v>
      </c>
      <c r="F147" s="103">
        <v>538</v>
      </c>
      <c r="G147" s="253">
        <f>F147/E147*100</f>
        <v>101.70132325141776</v>
      </c>
    </row>
  </sheetData>
  <sheetProtection/>
  <mergeCells count="4">
    <mergeCell ref="A1:G1"/>
    <mergeCell ref="C82:C83"/>
    <mergeCell ref="C91:C93"/>
    <mergeCell ref="C113:C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1</cp:lastModifiedBy>
  <cp:lastPrinted>2016-05-16T07:13:26Z</cp:lastPrinted>
  <dcterms:created xsi:type="dcterms:W3CDTF">2009-10-19T02:17:48Z</dcterms:created>
  <dcterms:modified xsi:type="dcterms:W3CDTF">2023-01-12T06:38:53Z</dcterms:modified>
  <cp:category/>
  <cp:version/>
  <cp:contentType/>
  <cp:contentStatus/>
</cp:coreProperties>
</file>