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изых Д.Н\2023\май\на сайт 12.05.2023\"/>
    </mc:Choice>
  </mc:AlternateContent>
  <bookViews>
    <workbookView xWindow="120" yWindow="15" windowWidth="11280" windowHeight="4950" activeTab="1"/>
  </bookViews>
  <sheets>
    <sheet name="Лист1" sheetId="4" r:id="rId1"/>
    <sheet name="приложение 1" sheetId="3" r:id="rId2"/>
  </sheets>
  <definedNames>
    <definedName name="_xlnm.Print_Titles" localSheetId="1">'приложение 1'!$2:$2</definedName>
    <definedName name="_xlnm.Print_Area" localSheetId="1">'приложение 1'!$A$1:$N$151</definedName>
  </definedNames>
  <calcPr calcId="152511"/>
</workbook>
</file>

<file path=xl/calcChain.xml><?xml version="1.0" encoding="utf-8"?>
<calcChain xmlns="http://schemas.openxmlformats.org/spreadsheetml/2006/main">
  <c r="G141" i="3" l="1"/>
  <c r="F17" i="3" l="1"/>
  <c r="F16" i="3"/>
  <c r="E38" i="3" l="1"/>
  <c r="E28" i="3"/>
  <c r="E23" i="3"/>
  <c r="E17" i="3"/>
  <c r="E16" i="3"/>
  <c r="E18" i="3" s="1"/>
  <c r="D17" i="3"/>
  <c r="D16" i="3"/>
  <c r="G123" i="3" l="1"/>
  <c r="G112" i="3" l="1"/>
  <c r="A103" i="3"/>
  <c r="G75" i="3" l="1"/>
  <c r="G65" i="3"/>
  <c r="A77" i="3" l="1"/>
  <c r="G129" i="3" l="1"/>
  <c r="G118" i="3"/>
  <c r="G66" i="3"/>
  <c r="G128" i="3"/>
  <c r="G17" i="3"/>
  <c r="G47" i="3"/>
  <c r="G28" i="3"/>
  <c r="G18" i="3"/>
  <c r="G115" i="3"/>
  <c r="G29" i="3"/>
  <c r="G26" i="3"/>
  <c r="G41" i="3"/>
  <c r="G43" i="3"/>
  <c r="G113" i="3"/>
  <c r="G71" i="3"/>
  <c r="A92" i="3"/>
  <c r="A93" i="3" s="1"/>
  <c r="A94" i="3" s="1"/>
  <c r="G127" i="3"/>
  <c r="G126" i="3"/>
  <c r="G10" i="3"/>
  <c r="G90" i="3"/>
  <c r="G11" i="3"/>
  <c r="G12" i="3"/>
  <c r="G13" i="3"/>
  <c r="G14" i="3"/>
  <c r="G8" i="3"/>
  <c r="G106" i="3"/>
  <c r="G105" i="3"/>
  <c r="G104" i="3"/>
  <c r="G49" i="3"/>
  <c r="G144" i="3"/>
  <c r="G88" i="3"/>
  <c r="G89" i="3"/>
  <c r="G132" i="3"/>
  <c r="G100" i="3"/>
  <c r="G48" i="3"/>
  <c r="G59" i="3"/>
  <c r="G60" i="3"/>
  <c r="G61" i="3"/>
  <c r="G62" i="3"/>
  <c r="G38" i="3"/>
  <c r="G39" i="3"/>
  <c r="G7" i="3"/>
  <c r="G44" i="3"/>
  <c r="G67" i="3"/>
  <c r="G68" i="3"/>
  <c r="G64" i="3"/>
  <c r="G79" i="3"/>
  <c r="G80" i="3"/>
  <c r="G81" i="3"/>
  <c r="G108" i="3"/>
  <c r="G109" i="3"/>
  <c r="G103" i="3"/>
  <c r="G101" i="3"/>
  <c r="G99" i="3"/>
  <c r="G50" i="3"/>
  <c r="G46" i="3"/>
  <c r="G114" i="3"/>
  <c r="G111" i="3"/>
  <c r="G36" i="3"/>
  <c r="G56" i="3"/>
  <c r="G58" i="3"/>
  <c r="G52" i="3"/>
  <c r="G124" i="3"/>
  <c r="G135" i="3"/>
  <c r="G136" i="3"/>
  <c r="G133" i="3"/>
  <c r="G23" i="3"/>
  <c r="G24" i="3"/>
  <c r="G19" i="3"/>
  <c r="G21" i="3"/>
  <c r="G22" i="3"/>
  <c r="G93" i="3"/>
  <c r="G95" i="3"/>
  <c r="G92" i="3"/>
  <c r="G33" i="3"/>
  <c r="G34" i="3"/>
  <c r="G31" i="3"/>
  <c r="G72" i="3"/>
  <c r="G73" i="3"/>
  <c r="G74" i="3"/>
  <c r="G70" i="3"/>
  <c r="G86" i="3"/>
  <c r="G87" i="3"/>
  <c r="G85" i="3"/>
  <c r="G147" i="3"/>
  <c r="G148" i="3"/>
  <c r="G149" i="3"/>
  <c r="G151" i="3"/>
  <c r="G146" i="3"/>
  <c r="G5" i="3"/>
  <c r="G6" i="3"/>
  <c r="G4" i="3"/>
  <c r="A131" i="3"/>
  <c r="A122" i="3"/>
  <c r="A33" i="3"/>
  <c r="A34" i="3" s="1"/>
  <c r="A38" i="3"/>
  <c r="A43" i="3"/>
  <c r="A46" i="3"/>
  <c r="A47" i="3"/>
  <c r="A48" i="3" s="1"/>
  <c r="A52" i="3"/>
  <c r="A53" i="3" s="1"/>
  <c r="A5" i="3"/>
  <c r="A6" i="3" s="1"/>
  <c r="A7" i="3" s="1"/>
  <c r="A8" i="3" s="1"/>
  <c r="A12" i="3"/>
  <c r="A16" i="3"/>
  <c r="A17" i="3" s="1"/>
  <c r="A18" i="3" s="1"/>
  <c r="A21" i="3"/>
  <c r="A22" i="3" s="1"/>
  <c r="A23" i="3" s="1"/>
  <c r="A58" i="3"/>
  <c r="A59" i="3" s="1"/>
  <c r="A60" i="3" s="1"/>
  <c r="A61" i="3" s="1"/>
  <c r="A62" i="3" s="1"/>
  <c r="A64" i="3" s="1"/>
  <c r="A65" i="3" s="1"/>
  <c r="A97" i="3"/>
  <c r="A98" i="3"/>
  <c r="G16" i="3" l="1"/>
</calcChain>
</file>

<file path=xl/sharedStrings.xml><?xml version="1.0" encoding="utf-8"?>
<sst xmlns="http://schemas.openxmlformats.org/spreadsheetml/2006/main" count="273" uniqueCount="135">
  <si>
    <t>Демография</t>
  </si>
  <si>
    <t>Численность постоянного населения</t>
  </si>
  <si>
    <t>Численность трудоспособного населения</t>
  </si>
  <si>
    <t>Численность занятых в экономике</t>
  </si>
  <si>
    <t>Инвестиции в основной капитал</t>
  </si>
  <si>
    <t xml:space="preserve">Среднемесячная заработная плата </t>
  </si>
  <si>
    <t>Производительность труда на одного занятого</t>
  </si>
  <si>
    <t>Численность занятых</t>
  </si>
  <si>
    <t>Добыча полезных ископаемых</t>
  </si>
  <si>
    <t>Объем отгрузки</t>
  </si>
  <si>
    <t xml:space="preserve">Сельское хозяйство </t>
  </si>
  <si>
    <t>Среднемесячная зарплата</t>
  </si>
  <si>
    <t xml:space="preserve">Строительство </t>
  </si>
  <si>
    <t xml:space="preserve">Объем выполненных работ </t>
  </si>
  <si>
    <t>Среднемесячная заработная плата</t>
  </si>
  <si>
    <t>Туризм</t>
  </si>
  <si>
    <t>Количество туристских прибытий</t>
  </si>
  <si>
    <t>Объем платных услуг, оказанных туристам</t>
  </si>
  <si>
    <t xml:space="preserve">Торговля и потребительский рынок </t>
  </si>
  <si>
    <t>Оборот розничной торговли</t>
  </si>
  <si>
    <t>Объем платных услуг</t>
  </si>
  <si>
    <t>Оборот общественного питания</t>
  </si>
  <si>
    <t xml:space="preserve">Малое предпринимательство </t>
  </si>
  <si>
    <t>Количество малых предприятий</t>
  </si>
  <si>
    <t xml:space="preserve">Социальная защита </t>
  </si>
  <si>
    <t>Социальная поддержка семьи и детей</t>
  </si>
  <si>
    <t xml:space="preserve">Здравоохранение </t>
  </si>
  <si>
    <t>Материнская смертность, на 100 тыс. родившихся живыми</t>
  </si>
  <si>
    <t>Физическая культура  и спорт</t>
  </si>
  <si>
    <t xml:space="preserve">Жилищно-коммунальное хозяйство </t>
  </si>
  <si>
    <t xml:space="preserve">Имущественные и земельные отношения </t>
  </si>
  <si>
    <t xml:space="preserve"> Безопасность жизнедеятельности </t>
  </si>
  <si>
    <t>Уровень преступности на 100 тыс. населения</t>
  </si>
  <si>
    <t>ед.изм.</t>
  </si>
  <si>
    <t>тыс. чел</t>
  </si>
  <si>
    <t>%</t>
  </si>
  <si>
    <t>млн.руб.</t>
  </si>
  <si>
    <t>руб.</t>
  </si>
  <si>
    <t>млн. руб.</t>
  </si>
  <si>
    <t>тыс. руб.</t>
  </si>
  <si>
    <t>чел.</t>
  </si>
  <si>
    <t>кв. м.</t>
  </si>
  <si>
    <t>кв.м.</t>
  </si>
  <si>
    <t>тыс.руб.</t>
  </si>
  <si>
    <t>ед.</t>
  </si>
  <si>
    <t>Показатели КП СЭР МО</t>
  </si>
  <si>
    <t>Уровень регистрируемой безработицы</t>
  </si>
  <si>
    <t xml:space="preserve">в т.ч. внебюджетные инвестиции </t>
  </si>
  <si>
    <t>Младенческая смертность, на 1 тыс.родившихся живыми</t>
  </si>
  <si>
    <t xml:space="preserve">Образование </t>
  </si>
  <si>
    <t xml:space="preserve">Культура </t>
  </si>
  <si>
    <t>Численность занятых на малых предприятиях на постоянной основе</t>
  </si>
  <si>
    <t>Доля убыточных организаций ЖКХ</t>
  </si>
  <si>
    <t>объем инвестиций в основной капитал</t>
  </si>
  <si>
    <t>Обработка древесины и производство изделий из дерева</t>
  </si>
  <si>
    <t>тыс.кв.м.</t>
  </si>
  <si>
    <t>Оказано услуг связи</t>
  </si>
  <si>
    <t>Связь, инфрастуктура связи и информатизации</t>
  </si>
  <si>
    <t>Транспорт и транспортная инфрастуктура</t>
  </si>
  <si>
    <t>Развитие экономики</t>
  </si>
  <si>
    <t>Развитие промышленного производства</t>
  </si>
  <si>
    <t>Молодежная политика</t>
  </si>
  <si>
    <t>Количество молодых людей, находящихся в трудной жизненной ситуации, вовлеченных в проекты и программы в сфере реабилитации, социальной адаптации и профилактики асоциального поведения</t>
  </si>
  <si>
    <t>Удельный вес лиц, сдавших единый государственный экзамен, от числа выпусников, участвовавших в едином государственном экзамене</t>
  </si>
  <si>
    <t>Ввод жилья в эксплуатацию</t>
  </si>
  <si>
    <t>в том числе введенная в действие за отчетный период</t>
  </si>
  <si>
    <r>
      <t xml:space="preserve">Расходы </t>
    </r>
    <r>
      <rPr>
        <u/>
        <sz val="11"/>
        <rFont val="Times New Roman"/>
        <family val="1"/>
        <charset val="204"/>
      </rPr>
      <t xml:space="preserve">консолидированного </t>
    </r>
    <r>
      <rPr>
        <sz val="11"/>
        <rFont val="Times New Roman"/>
        <family val="1"/>
        <charset val="204"/>
      </rPr>
      <t xml:space="preserve">бюджета на содержание работников органов местного самоуправления в расчете на одного жителя </t>
    </r>
  </si>
  <si>
    <r>
      <t xml:space="preserve">Среднемесячная </t>
    </r>
    <r>
      <rPr>
        <sz val="11"/>
        <rFont val="Times New Roman"/>
        <family val="1"/>
        <charset val="204"/>
      </rPr>
      <t>заработная плата</t>
    </r>
  </si>
  <si>
    <t>Удельный вес населения, систематически  занимающегося физической культурой и спортом</t>
  </si>
  <si>
    <t>Доля протяженности автомобильных дорог общего пользования местного значения, не отвечающим требованиям нормативным требованиям, в общей протяженности автомобильных дорог общего пользования местного значения</t>
  </si>
  <si>
    <t>Доходы от использования муниципального имущества (аренда, приватизация республиканской собственности)</t>
  </si>
  <si>
    <t>Среднемесячная заработная плата работников муниципальных образовательных учреждений, всего</t>
  </si>
  <si>
    <t>Соотношение посещаемости населения платных культурно-досуговых мероприятий, проводимых государственными (муниципальными) учреждениями культуры, к общему населения</t>
  </si>
  <si>
    <t>Общая площадь жилых помещений, приходящаяся в среднем на одного жителя</t>
  </si>
  <si>
    <t xml:space="preserve">Удельный вес ветхого и аварийного жилья в общем объеме жилищного фонда </t>
  </si>
  <si>
    <t>Доля населения, обеспеченного питьевой водой, отвечающей требованиям безопасности</t>
  </si>
  <si>
    <t>Отгружено товаров собственного производства, выполнено работ и услуг субъектами малого предпринимательства (оценка)</t>
  </si>
  <si>
    <t>Полиграфическоая промышленность</t>
  </si>
  <si>
    <t>Доля семей, получающих жилищные субсидии на оплату жилого помещения и коммунальных услуг, в общем количестве семей</t>
  </si>
  <si>
    <t>Доля среднесписочной численности работников(без внешних совместителей)малых  предприятий в среднесписочной численности работников(без внешних совместителей) всех предприятий</t>
  </si>
  <si>
    <t>Количество земельных участков.ед.</t>
  </si>
  <si>
    <t>Рост числа земельных участков . Поставленных на  кадастровый учет</t>
  </si>
  <si>
    <t>в% по отношению к  предыдущему году</t>
  </si>
  <si>
    <t>Доля оформленных прав муниципальной собственности на объекты недвижимости от общего количества объектов. Учтенных в реестре муниципальной собственности</t>
  </si>
  <si>
    <t>Доля выделенных земельных участков в счет долей в праве собственности на земельные участки из земель с/х назначения(оформление паев на землю)</t>
  </si>
  <si>
    <t>Количество молодых специалистов, получивших социальную выплату на приобретение жилья</t>
  </si>
  <si>
    <t>Доля молодых людей, принимающих участие в добровольческой деятельности, в общем количестве молодежи</t>
  </si>
  <si>
    <t>Доля учащихся, студентов и выпускников образовательных учреждений, участвующих в программах по трудоустройству, профессиональной ориентации и временной занятости в общем количестве молодежи</t>
  </si>
  <si>
    <t xml:space="preserve">ед. </t>
  </si>
  <si>
    <t>Доля молодых людей, участвующих в мероприятиях (конкурсах, фестивалях, олимпиадах) научно-технической и социально-значимой направленности, в общем количестве молодежи, %</t>
  </si>
  <si>
    <t>Доля населения возрастной категории от 7 до 15 лет включительно, получивших услугу по отдыху и оздоровлению на базе стационарных учреждений (санаторные лагеря, загородные лагеря)</t>
  </si>
  <si>
    <t>Удельный вес детей в возрасте от 7 до 15 лет, охваченных всеми формами отдыха и оздоровления, к общему числу детей от 7 до 15 лет включительно</t>
  </si>
  <si>
    <t>Охват детей разными формами предоставления услуг дошкольного образования(от 3 до 7 лет)</t>
  </si>
  <si>
    <t xml:space="preserve">Смертность населения (без показателя смертности от внешних причин), количество умерших на 100 тыс. чел. </t>
  </si>
  <si>
    <t>Доля детей оставшихся без попечения родителей, переданных:</t>
  </si>
  <si>
    <t>неродственникам в приемные семьи</t>
  </si>
  <si>
    <t xml:space="preserve"> % от числа детей, оставшихся без попечения родителей</t>
  </si>
  <si>
    <t>на усыновление (удочерение) в течение года</t>
  </si>
  <si>
    <t>под опеку (попечительство)</t>
  </si>
  <si>
    <t>находящихся в подведомственных государственных учреждениях</t>
  </si>
  <si>
    <t>Доля детей-сирот и детей, оставшихся без попечения родителей, обеспеченных жилыми помещениями, в общей численности детей-сирот и детей, оставшихся без попечения родителей, а также лиц из их числа, право на получение жилого помещения которых должно быть реализовано в отчетном периоде</t>
  </si>
  <si>
    <t xml:space="preserve">руб. </t>
  </si>
  <si>
    <t>Строительство автодорог</t>
  </si>
  <si>
    <t xml:space="preserve">км. </t>
  </si>
  <si>
    <t>Реконструкция автодорог</t>
  </si>
  <si>
    <t xml:space="preserve">чел. </t>
  </si>
  <si>
    <t>Удельный вес пожилых граждан и инвалидов, охваченных социальными услугами в учреждениях социальной защиты населения, в общей численности населения, %</t>
  </si>
  <si>
    <t>Строительство мостов</t>
  </si>
  <si>
    <t>пог. м.</t>
  </si>
  <si>
    <t xml:space="preserve">  </t>
  </si>
  <si>
    <t>Налоговые и неналоговые доходы консолидированного бюджета без учета доп.норматива</t>
  </si>
  <si>
    <t xml:space="preserve">Валовая продукция </t>
  </si>
  <si>
    <t>Обеспеченность культурно-досуговыми учреждениями</t>
  </si>
  <si>
    <t>Обеспеченность библиотеками</t>
  </si>
  <si>
    <t>% от нормативной потребности</t>
  </si>
  <si>
    <t>Средняя продолжительность жизни,лет</t>
  </si>
  <si>
    <t>Доля граждан МО выполнивших нормативы всероссийского физкультурно-спортивного комплекса ГТО в общей численнности населения, принявшего участие в сдаче нормативов ВФСК "ГТО"</t>
  </si>
  <si>
    <t>из них учащиеся и студенты</t>
  </si>
  <si>
    <t>Уровень  износа коммунальной инфраструктуры</t>
  </si>
  <si>
    <t>В том числе МО</t>
  </si>
  <si>
    <t>Объем инвестиций в основной капитал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</si>
  <si>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</si>
  <si>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Количество созданных рабочих мест</t>
  </si>
  <si>
    <t>чел</t>
  </si>
  <si>
    <t>Производство и распределение электроэнергии, газа и воды</t>
  </si>
  <si>
    <t>Обеспеченность спортивными сооружениями</t>
  </si>
  <si>
    <t>Пассажирооборот</t>
  </si>
  <si>
    <t>млн. пасс-км</t>
  </si>
  <si>
    <t>Производство пищевых продуктов, включая напитки, и табака</t>
  </si>
  <si>
    <t xml:space="preserve">Количество Интернет - пользователей </t>
  </si>
  <si>
    <t>54.1</t>
  </si>
  <si>
    <t>82.1</t>
  </si>
  <si>
    <t>Факт 1кв 2022</t>
  </si>
  <si>
    <t>План 1кв      2023</t>
  </si>
  <si>
    <t>Факт 1кв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</si>
</sst>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#,##0.00_ ;\-#,##0.00\ "/>
    <numFmt numFmtId="168" formatCode="_-* #,##0.00\ _₽_-;\-* #,##0.00\ _₽_-;_-* &quot;-&quot;?\ _₽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164" fontId="2" fillId="0" borderId="0" applyFont="0" applyFill="0" applyBorder="0" applyAlignment="0" applyProtection="0"/>
  </cellStyleXfs>
  <cellXfs count="134">
    <xf numFmtId="0" fontId="0" fillId="0" borderId="0" xfId="0"/>
    <xf numFmtId="2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top"/>
    </xf>
    <xf numFmtId="0" fontId="3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/>
    <xf numFmtId="0" fontId="0" fillId="0" borderId="0" xfId="0" applyFill="1" applyAlignment="1"/>
    <xf numFmtId="0" fontId="3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Border="1" applyAlignment="1"/>
    <xf numFmtId="0" fontId="4" fillId="0" borderId="0" xfId="0" applyFont="1" applyFill="1" applyAlignment="1">
      <alignment vertical="top" wrapText="1"/>
    </xf>
    <xf numFmtId="0" fontId="15" fillId="0" borderId="1" xfId="0" applyFont="1" applyFill="1" applyBorder="1" applyAlignment="1">
      <alignment horizontal="center"/>
    </xf>
    <xf numFmtId="0" fontId="14" fillId="0" borderId="0" xfId="0" applyFont="1" applyFill="1" applyAlignment="1"/>
    <xf numFmtId="0" fontId="4" fillId="0" borderId="1" xfId="0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top" wrapText="1"/>
    </xf>
    <xf numFmtId="165" fontId="0" fillId="0" borderId="0" xfId="0" applyNumberFormat="1" applyFill="1" applyBorder="1" applyAlignment="1"/>
    <xf numFmtId="2" fontId="0" fillId="0" borderId="0" xfId="0" applyNumberFormat="1" applyFill="1" applyAlignment="1"/>
    <xf numFmtId="1" fontId="0" fillId="0" borderId="0" xfId="0" applyNumberFormat="1" applyFill="1" applyAlignment="1"/>
    <xf numFmtId="0" fontId="3" fillId="0" borderId="2" xfId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0" fillId="0" borderId="0" xfId="0" applyNumberFormat="1" applyFill="1" applyAlignment="1"/>
    <xf numFmtId="0" fontId="11" fillId="0" borderId="1" xfId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/>
    </xf>
    <xf numFmtId="0" fontId="19" fillId="0" borderId="1" xfId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center"/>
    </xf>
    <xf numFmtId="9" fontId="0" fillId="0" borderId="0" xfId="0" applyNumberFormat="1" applyFill="1" applyBorder="1" applyAlignment="1"/>
    <xf numFmtId="1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12" fillId="0" borderId="1" xfId="1" applyFont="1" applyFill="1" applyBorder="1" applyAlignment="1">
      <alignment horizontal="center" vertical="top" wrapText="1"/>
    </xf>
    <xf numFmtId="167" fontId="4" fillId="0" borderId="1" xfId="3" applyNumberFormat="1" applyFont="1" applyFill="1" applyBorder="1" applyAlignment="1">
      <alignment horizontal="center"/>
    </xf>
    <xf numFmtId="166" fontId="4" fillId="0" borderId="1" xfId="3" applyNumberFormat="1" applyFont="1" applyFill="1" applyBorder="1" applyAlignment="1">
      <alignment horizontal="center"/>
    </xf>
    <xf numFmtId="166" fontId="4" fillId="0" borderId="1" xfId="3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top" wrapText="1"/>
    </xf>
    <xf numFmtId="165" fontId="15" fillId="0" borderId="1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9" fontId="0" fillId="0" borderId="0" xfId="0" applyNumberFormat="1" applyFill="1" applyAlignment="1"/>
    <xf numFmtId="0" fontId="4" fillId="0" borderId="7" xfId="0" applyFont="1" applyFill="1" applyBorder="1" applyAlignment="1">
      <alignment horizontal="center"/>
    </xf>
    <xf numFmtId="0" fontId="12" fillId="0" borderId="4" xfId="1" applyFont="1" applyFill="1" applyBorder="1" applyAlignment="1">
      <alignment horizontal="center" vertical="top" wrapText="1"/>
    </xf>
    <xf numFmtId="10" fontId="0" fillId="0" borderId="0" xfId="0" applyNumberFormat="1" applyFill="1" applyBorder="1" applyAlignment="1"/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/>
    </xf>
    <xf numFmtId="0" fontId="3" fillId="0" borderId="4" xfId="1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/>
    </xf>
    <xf numFmtId="0" fontId="4" fillId="0" borderId="4" xfId="1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165" fontId="4" fillId="0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/>
    </xf>
    <xf numFmtId="0" fontId="15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2" fontId="15" fillId="0" borderId="1" xfId="0" applyNumberFormat="1" applyFont="1" applyFill="1" applyBorder="1" applyAlignment="1">
      <alignment horizontal="center" vertical="top"/>
    </xf>
    <xf numFmtId="0" fontId="15" fillId="0" borderId="10" xfId="0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168" fontId="18" fillId="0" borderId="1" xfId="0" applyNumberFormat="1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2" fontId="15" fillId="3" borderId="1" xfId="0" applyNumberFormat="1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honeticPr fontId="1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3"/>
  <sheetViews>
    <sheetView tabSelected="1" view="pageBreakPreview" zoomScale="75" zoomScaleNormal="100" zoomScaleSheetLayoutView="75" workbookViewId="0">
      <selection activeCell="M11" sqref="M11"/>
    </sheetView>
  </sheetViews>
  <sheetFormatPr defaultRowHeight="15" x14ac:dyDescent="0.25"/>
  <cols>
    <col min="1" max="1" width="7.42578125" style="109" customWidth="1"/>
    <col min="2" max="2" width="42.42578125" style="112" customWidth="1"/>
    <col min="3" max="3" width="8.5703125" style="108" customWidth="1"/>
    <col min="4" max="4" width="12" style="109" customWidth="1"/>
    <col min="5" max="5" width="13.42578125" style="110" customWidth="1"/>
    <col min="6" max="6" width="12" style="110" customWidth="1"/>
    <col min="7" max="7" width="9.42578125" style="110" customWidth="1"/>
    <col min="8" max="11" width="9.140625" style="2" hidden="1" customWidth="1"/>
    <col min="12" max="12" width="14.140625" style="2" customWidth="1"/>
    <col min="13" max="13" width="11.5703125" style="2" bestFit="1" customWidth="1"/>
    <col min="14" max="14" width="9.140625" style="2"/>
    <col min="15" max="15" width="9.85546875" style="2" customWidth="1"/>
    <col min="16" max="16384" width="9.140625" style="2"/>
  </cols>
  <sheetData>
    <row r="1" spans="1:15" x14ac:dyDescent="0.25">
      <c r="A1" s="124" t="s">
        <v>109</v>
      </c>
      <c r="B1" s="125"/>
      <c r="C1" s="125"/>
      <c r="D1" s="125"/>
      <c r="E1" s="125"/>
      <c r="F1" s="125"/>
      <c r="G1" s="125"/>
    </row>
    <row r="2" spans="1:15" s="7" customFormat="1" ht="24" x14ac:dyDescent="0.25">
      <c r="A2" s="3"/>
      <c r="B2" s="4" t="s">
        <v>45</v>
      </c>
      <c r="C2" s="5" t="s">
        <v>33</v>
      </c>
      <c r="D2" s="6" t="s">
        <v>132</v>
      </c>
      <c r="E2" s="6" t="s">
        <v>133</v>
      </c>
      <c r="F2" s="6" t="s">
        <v>134</v>
      </c>
      <c r="G2" s="6" t="s">
        <v>35</v>
      </c>
    </row>
    <row r="3" spans="1:15" s="12" customFormat="1" ht="15.75" x14ac:dyDescent="0.25">
      <c r="A3" s="8"/>
      <c r="B3" s="9" t="s">
        <v>0</v>
      </c>
      <c r="C3" s="10"/>
      <c r="D3" s="11"/>
      <c r="E3" s="11"/>
      <c r="F3" s="11"/>
      <c r="G3" s="11"/>
    </row>
    <row r="4" spans="1:15" s="12" customFormat="1" x14ac:dyDescent="0.25">
      <c r="A4" s="8">
        <v>1</v>
      </c>
      <c r="B4" s="13" t="s">
        <v>1</v>
      </c>
      <c r="C4" s="14" t="s">
        <v>34</v>
      </c>
      <c r="D4" s="10">
        <v>22</v>
      </c>
      <c r="E4" s="113">
        <v>21.6</v>
      </c>
      <c r="F4" s="10">
        <v>21.6</v>
      </c>
      <c r="G4" s="1">
        <f>F4/E4*100</f>
        <v>100</v>
      </c>
      <c r="H4" s="10">
        <v>23.7</v>
      </c>
      <c r="I4" s="10">
        <v>23.7</v>
      </c>
      <c r="J4" s="10">
        <v>23.7</v>
      </c>
      <c r="K4" s="10">
        <v>23.7</v>
      </c>
    </row>
    <row r="5" spans="1:15" s="12" customFormat="1" x14ac:dyDescent="0.25">
      <c r="A5" s="8">
        <f>A4+1</f>
        <v>2</v>
      </c>
      <c r="B5" s="13" t="s">
        <v>2</v>
      </c>
      <c r="C5" s="14" t="s">
        <v>34</v>
      </c>
      <c r="D5" s="15">
        <v>11.6</v>
      </c>
      <c r="E5" s="114">
        <v>11.6</v>
      </c>
      <c r="F5" s="15">
        <v>11.6</v>
      </c>
      <c r="G5" s="1">
        <f>F5/E5*100</f>
        <v>100</v>
      </c>
      <c r="H5" s="15">
        <v>17.57</v>
      </c>
      <c r="I5" s="15">
        <v>17.57</v>
      </c>
      <c r="J5" s="15">
        <v>17.57</v>
      </c>
      <c r="K5" s="15">
        <v>17.57</v>
      </c>
    </row>
    <row r="6" spans="1:15" s="12" customFormat="1" x14ac:dyDescent="0.25">
      <c r="A6" s="8">
        <f>A5+1</f>
        <v>3</v>
      </c>
      <c r="B6" s="13" t="s">
        <v>3</v>
      </c>
      <c r="C6" s="14" t="s">
        <v>34</v>
      </c>
      <c r="D6" s="15">
        <v>10.199999999999999</v>
      </c>
      <c r="E6" s="15">
        <v>10.4</v>
      </c>
      <c r="F6" s="15">
        <v>10.4</v>
      </c>
      <c r="G6" s="1">
        <f>F6/E6*100</f>
        <v>100</v>
      </c>
    </row>
    <row r="7" spans="1:15" s="12" customFormat="1" x14ac:dyDescent="0.25">
      <c r="A7" s="8">
        <f>A6+1</f>
        <v>4</v>
      </c>
      <c r="B7" s="13" t="s">
        <v>122</v>
      </c>
      <c r="C7" s="14" t="s">
        <v>123</v>
      </c>
      <c r="D7" s="15">
        <v>21</v>
      </c>
      <c r="E7" s="15">
        <v>29</v>
      </c>
      <c r="F7" s="15">
        <v>30</v>
      </c>
      <c r="G7" s="1">
        <f>F7/E7*100</f>
        <v>103.44827586206897</v>
      </c>
      <c r="L7" s="16"/>
    </row>
    <row r="8" spans="1:15" s="12" customFormat="1" x14ac:dyDescent="0.25">
      <c r="A8" s="8">
        <f>A7+1</f>
        <v>5</v>
      </c>
      <c r="B8" s="17" t="s">
        <v>46</v>
      </c>
      <c r="C8" s="14" t="s">
        <v>35</v>
      </c>
      <c r="D8" s="15">
        <v>0.3</v>
      </c>
      <c r="E8" s="15">
        <v>0.3</v>
      </c>
      <c r="F8" s="15">
        <v>0.3</v>
      </c>
      <c r="G8" s="1">
        <f>F8/E8*100</f>
        <v>100</v>
      </c>
      <c r="L8" s="16"/>
    </row>
    <row r="9" spans="1:15" s="12" customFormat="1" ht="15.75" x14ac:dyDescent="0.25">
      <c r="A9" s="8"/>
      <c r="B9" s="9" t="s">
        <v>59</v>
      </c>
      <c r="C9" s="14"/>
      <c r="D9" s="18"/>
      <c r="E9" s="15"/>
      <c r="F9" s="18"/>
      <c r="G9" s="1"/>
      <c r="L9" s="16"/>
    </row>
    <row r="10" spans="1:15" s="12" customFormat="1" x14ac:dyDescent="0.25">
      <c r="A10" s="8">
        <v>6</v>
      </c>
      <c r="B10" s="13" t="s">
        <v>4</v>
      </c>
      <c r="C10" s="14" t="s">
        <v>36</v>
      </c>
      <c r="D10" s="15">
        <v>101</v>
      </c>
      <c r="E10" s="15">
        <v>280</v>
      </c>
      <c r="F10" s="15">
        <v>302.60000000000002</v>
      </c>
      <c r="G10" s="1">
        <f t="shared" ref="G10:G18" si="0">F10/E10*100</f>
        <v>108.07142857142857</v>
      </c>
    </row>
    <row r="11" spans="1:15" s="19" customFormat="1" x14ac:dyDescent="0.25">
      <c r="A11" s="123">
        <v>6.1</v>
      </c>
      <c r="B11" s="13" t="s">
        <v>47</v>
      </c>
      <c r="C11" s="14" t="s">
        <v>36</v>
      </c>
      <c r="D11" s="15">
        <v>79</v>
      </c>
      <c r="E11" s="15">
        <v>270</v>
      </c>
      <c r="F11" s="15">
        <v>299.10000000000002</v>
      </c>
      <c r="G11" s="1">
        <f t="shared" si="0"/>
        <v>110.7777777777778</v>
      </c>
    </row>
    <row r="12" spans="1:15" s="12" customFormat="1" x14ac:dyDescent="0.25">
      <c r="A12" s="8">
        <f>A10+1</f>
        <v>7</v>
      </c>
      <c r="B12" s="20" t="s">
        <v>5</v>
      </c>
      <c r="C12" s="14"/>
      <c r="D12" s="15">
        <v>39996</v>
      </c>
      <c r="E12" s="115">
        <v>45100</v>
      </c>
      <c r="F12" s="15">
        <v>46970</v>
      </c>
      <c r="G12" s="1">
        <f t="shared" si="0"/>
        <v>104.14634146341464</v>
      </c>
    </row>
    <row r="13" spans="1:15" s="12" customFormat="1" ht="45" x14ac:dyDescent="0.25">
      <c r="A13" s="8">
        <v>8</v>
      </c>
      <c r="B13" s="21" t="s">
        <v>110</v>
      </c>
      <c r="C13" s="14" t="s">
        <v>38</v>
      </c>
      <c r="D13" s="18">
        <v>46.97</v>
      </c>
      <c r="E13" s="15">
        <v>41.03</v>
      </c>
      <c r="F13" s="18">
        <v>41.3</v>
      </c>
      <c r="G13" s="22">
        <f t="shared" si="0"/>
        <v>100.65805508164756</v>
      </c>
    </row>
    <row r="14" spans="1:15" s="12" customFormat="1" ht="45" x14ac:dyDescent="0.25">
      <c r="A14" s="8">
        <v>9</v>
      </c>
      <c r="B14" s="13" t="s">
        <v>66</v>
      </c>
      <c r="C14" s="14" t="s">
        <v>37</v>
      </c>
      <c r="D14" s="18">
        <v>524</v>
      </c>
      <c r="E14" s="15">
        <v>583</v>
      </c>
      <c r="F14" s="18">
        <v>551.29999999999995</v>
      </c>
      <c r="G14" s="22">
        <f t="shared" si="0"/>
        <v>94.562607204116631</v>
      </c>
    </row>
    <row r="15" spans="1:15" s="12" customFormat="1" x14ac:dyDescent="0.25">
      <c r="A15" s="8"/>
      <c r="B15" s="23" t="s">
        <v>60</v>
      </c>
      <c r="C15" s="14"/>
      <c r="D15" s="18"/>
      <c r="E15" s="15"/>
      <c r="F15" s="18"/>
      <c r="G15" s="1"/>
    </row>
    <row r="16" spans="1:15" s="12" customFormat="1" x14ac:dyDescent="0.25">
      <c r="A16" s="8">
        <f>A14+1</f>
        <v>10</v>
      </c>
      <c r="B16" s="13" t="s">
        <v>9</v>
      </c>
      <c r="C16" s="14" t="s">
        <v>38</v>
      </c>
      <c r="D16" s="15">
        <f>D21+D26+D31+D36+D41</f>
        <v>2768.9999999999995</v>
      </c>
      <c r="E16" s="15">
        <f>E21</f>
        <v>2566</v>
      </c>
      <c r="F16" s="15">
        <f>F21+F26+F31+F36+F41</f>
        <v>3331.3999999999996</v>
      </c>
      <c r="G16" s="1">
        <f t="shared" si="0"/>
        <v>129.8285268901013</v>
      </c>
      <c r="L16" s="24"/>
      <c r="N16" s="25"/>
      <c r="O16" s="26"/>
    </row>
    <row r="17" spans="1:14" s="12" customFormat="1" x14ac:dyDescent="0.25">
      <c r="A17" s="27">
        <f>A16+1</f>
        <v>11</v>
      </c>
      <c r="B17" s="13" t="s">
        <v>120</v>
      </c>
      <c r="C17" s="14" t="s">
        <v>36</v>
      </c>
      <c r="D17" s="28">
        <f>D22+D27+D32+D42+D37</f>
        <v>2.5</v>
      </c>
      <c r="E17" s="15">
        <f>E22+E27+E32+E37+E42</f>
        <v>180</v>
      </c>
      <c r="F17" s="28">
        <f>F22+F27+F32+F37+F42</f>
        <v>182.3</v>
      </c>
      <c r="G17" s="1">
        <f>F17/E17*100</f>
        <v>101.27777777777777</v>
      </c>
      <c r="L17" s="16"/>
    </row>
    <row r="18" spans="1:14" s="12" customFormat="1" ht="30" x14ac:dyDescent="0.25">
      <c r="A18" s="27">
        <f>A17+1</f>
        <v>12</v>
      </c>
      <c r="B18" s="13" t="s">
        <v>6</v>
      </c>
      <c r="C18" s="14" t="s">
        <v>39</v>
      </c>
      <c r="D18" s="29">
        <v>2571</v>
      </c>
      <c r="E18" s="29">
        <f>E16/1220*1000</f>
        <v>2103.2786885245901</v>
      </c>
      <c r="F18" s="29">
        <v>2716</v>
      </c>
      <c r="G18" s="22">
        <f t="shared" si="0"/>
        <v>129.13172252533127</v>
      </c>
      <c r="L18" s="16"/>
    </row>
    <row r="19" spans="1:14" s="12" customFormat="1" x14ac:dyDescent="0.25">
      <c r="A19" s="27">
        <v>13</v>
      </c>
      <c r="B19" s="21" t="s">
        <v>67</v>
      </c>
      <c r="C19" s="14" t="s">
        <v>37</v>
      </c>
      <c r="D19" s="30">
        <v>58394</v>
      </c>
      <c r="E19" s="30">
        <v>70270</v>
      </c>
      <c r="F19" s="30">
        <v>76100</v>
      </c>
      <c r="G19" s="29">
        <f t="shared" ref="G19:G24" si="1">F19/E19*100</f>
        <v>108.29657037142451</v>
      </c>
      <c r="N19" s="31"/>
    </row>
    <row r="20" spans="1:14" s="12" customFormat="1" x14ac:dyDescent="0.25">
      <c r="A20" s="27"/>
      <c r="B20" s="32" t="s">
        <v>8</v>
      </c>
      <c r="C20" s="14"/>
      <c r="D20" s="18"/>
      <c r="E20" s="15"/>
      <c r="F20" s="18"/>
      <c r="G20" s="22"/>
    </row>
    <row r="21" spans="1:14" s="12" customFormat="1" x14ac:dyDescent="0.25">
      <c r="A21" s="27">
        <f>A19+1</f>
        <v>14</v>
      </c>
      <c r="B21" s="13" t="s">
        <v>9</v>
      </c>
      <c r="C21" s="14" t="s">
        <v>38</v>
      </c>
      <c r="D21" s="18">
        <v>2332.6</v>
      </c>
      <c r="E21" s="15">
        <v>2566</v>
      </c>
      <c r="F21" s="18">
        <v>2833.2</v>
      </c>
      <c r="G21" s="22">
        <f t="shared" si="1"/>
        <v>110.41309431021045</v>
      </c>
      <c r="L21" s="24"/>
      <c r="N21" s="25"/>
    </row>
    <row r="22" spans="1:14" s="12" customFormat="1" x14ac:dyDescent="0.25">
      <c r="A22" s="27">
        <f>A21+1</f>
        <v>15</v>
      </c>
      <c r="B22" s="13" t="s">
        <v>53</v>
      </c>
      <c r="C22" s="14" t="s">
        <v>38</v>
      </c>
      <c r="D22" s="15">
        <v>2.5</v>
      </c>
      <c r="E22" s="15">
        <v>180</v>
      </c>
      <c r="F22" s="15">
        <v>182.3</v>
      </c>
      <c r="G22" s="22">
        <f t="shared" si="1"/>
        <v>101.27777777777777</v>
      </c>
      <c r="L22" s="16"/>
    </row>
    <row r="23" spans="1:14" s="12" customFormat="1" ht="30" x14ac:dyDescent="0.25">
      <c r="A23" s="27">
        <f>A22+1</f>
        <v>16</v>
      </c>
      <c r="B23" s="13" t="s">
        <v>6</v>
      </c>
      <c r="C23" s="14" t="s">
        <v>39</v>
      </c>
      <c r="D23" s="15">
        <v>4741</v>
      </c>
      <c r="E23" s="29">
        <f>E21/635*1000</f>
        <v>4040.9448818897636</v>
      </c>
      <c r="F23" s="15">
        <v>5180</v>
      </c>
      <c r="G23" s="22">
        <f t="shared" si="1"/>
        <v>128.18784099766174</v>
      </c>
      <c r="H23" s="33"/>
      <c r="L23" s="16"/>
    </row>
    <row r="24" spans="1:14" s="12" customFormat="1" x14ac:dyDescent="0.25">
      <c r="A24" s="27">
        <v>17</v>
      </c>
      <c r="B24" s="21" t="s">
        <v>67</v>
      </c>
      <c r="C24" s="14" t="s">
        <v>37</v>
      </c>
      <c r="D24" s="15">
        <v>79321</v>
      </c>
      <c r="E24" s="15">
        <v>86080</v>
      </c>
      <c r="F24" s="15">
        <v>86080</v>
      </c>
      <c r="G24" s="22">
        <f t="shared" si="1"/>
        <v>100</v>
      </c>
      <c r="L24" s="16"/>
    </row>
    <row r="25" spans="1:14" s="12" customFormat="1" ht="30" x14ac:dyDescent="0.25">
      <c r="A25" s="27"/>
      <c r="B25" s="34" t="s">
        <v>124</v>
      </c>
      <c r="C25" s="35"/>
      <c r="D25" s="15"/>
      <c r="E25" s="15"/>
      <c r="F25" s="15"/>
      <c r="G25" s="22"/>
      <c r="L25" s="16"/>
    </row>
    <row r="26" spans="1:14" s="12" customFormat="1" x14ac:dyDescent="0.25">
      <c r="A26" s="27">
        <v>18</v>
      </c>
      <c r="B26" s="13" t="s">
        <v>9</v>
      </c>
      <c r="C26" s="14" t="s">
        <v>38</v>
      </c>
      <c r="D26" s="15">
        <v>90.1</v>
      </c>
      <c r="E26" s="15">
        <v>93</v>
      </c>
      <c r="F26" s="15">
        <v>100.3</v>
      </c>
      <c r="G26" s="22">
        <f>F26/E26*100</f>
        <v>107.84946236559139</v>
      </c>
      <c r="L26" s="24"/>
      <c r="N26" s="31"/>
    </row>
    <row r="27" spans="1:14" s="12" customFormat="1" x14ac:dyDescent="0.25">
      <c r="A27" s="27">
        <v>19</v>
      </c>
      <c r="B27" s="13" t="s">
        <v>53</v>
      </c>
      <c r="C27" s="14" t="s">
        <v>38</v>
      </c>
      <c r="D27" s="15">
        <v>0</v>
      </c>
      <c r="E27" s="15">
        <v>0</v>
      </c>
      <c r="F27" s="15">
        <v>0</v>
      </c>
      <c r="G27" s="22">
        <v>100</v>
      </c>
      <c r="L27" s="16"/>
    </row>
    <row r="28" spans="1:14" s="12" customFormat="1" ht="30" x14ac:dyDescent="0.25">
      <c r="A28" s="27">
        <v>20</v>
      </c>
      <c r="B28" s="13" t="s">
        <v>6</v>
      </c>
      <c r="C28" s="14" t="s">
        <v>38</v>
      </c>
      <c r="D28" s="15">
        <v>15</v>
      </c>
      <c r="E28" s="28">
        <f>E26/6</f>
        <v>15.5</v>
      </c>
      <c r="F28" s="15">
        <v>16.7</v>
      </c>
      <c r="G28" s="22">
        <f>F28/E28*100</f>
        <v>107.74193548387096</v>
      </c>
      <c r="L28" s="16"/>
    </row>
    <row r="29" spans="1:14" s="12" customFormat="1" x14ac:dyDescent="0.25">
      <c r="A29" s="27">
        <v>21</v>
      </c>
      <c r="B29" s="21" t="s">
        <v>67</v>
      </c>
      <c r="C29" s="14" t="s">
        <v>37</v>
      </c>
      <c r="D29" s="15">
        <v>20835</v>
      </c>
      <c r="E29" s="15">
        <v>37000</v>
      </c>
      <c r="F29" s="15">
        <v>37251</v>
      </c>
      <c r="G29" s="22">
        <f>F29/E29*100</f>
        <v>100.67837837837838</v>
      </c>
      <c r="L29" s="16"/>
    </row>
    <row r="30" spans="1:14" s="12" customFormat="1" x14ac:dyDescent="0.25">
      <c r="A30" s="27"/>
      <c r="B30" s="36" t="s">
        <v>77</v>
      </c>
      <c r="C30" s="35"/>
      <c r="D30" s="15"/>
      <c r="E30" s="15"/>
      <c r="F30" s="15"/>
      <c r="G30" s="37"/>
    </row>
    <row r="31" spans="1:14" s="12" customFormat="1" x14ac:dyDescent="0.25">
      <c r="A31" s="27">
        <v>22</v>
      </c>
      <c r="B31" s="38" t="s">
        <v>9</v>
      </c>
      <c r="C31" s="14" t="s">
        <v>38</v>
      </c>
      <c r="D31" s="15">
        <v>1.1000000000000001</v>
      </c>
      <c r="E31" s="15">
        <v>1.1000000000000001</v>
      </c>
      <c r="F31" s="15">
        <v>1.1000000000000001</v>
      </c>
      <c r="G31" s="22">
        <f>F31/E31*100</f>
        <v>100</v>
      </c>
      <c r="L31" s="26"/>
      <c r="N31" s="25"/>
    </row>
    <row r="32" spans="1:14" s="12" customFormat="1" x14ac:dyDescent="0.25">
      <c r="A32" s="27">
        <v>23</v>
      </c>
      <c r="B32" s="38" t="s">
        <v>53</v>
      </c>
      <c r="C32" s="14" t="s">
        <v>38</v>
      </c>
      <c r="D32" s="15">
        <v>0</v>
      </c>
      <c r="E32" s="10">
        <v>0</v>
      </c>
      <c r="F32" s="15">
        <v>0</v>
      </c>
      <c r="G32" s="22">
        <v>0</v>
      </c>
    </row>
    <row r="33" spans="1:14" s="12" customFormat="1" ht="30" x14ac:dyDescent="0.25">
      <c r="A33" s="27">
        <f>A32+1</f>
        <v>24</v>
      </c>
      <c r="B33" s="38" t="s">
        <v>6</v>
      </c>
      <c r="C33" s="14" t="s">
        <v>39</v>
      </c>
      <c r="D33" s="39">
        <v>137.5</v>
      </c>
      <c r="E33" s="116">
        <v>157.1</v>
      </c>
      <c r="F33" s="39">
        <v>157.1</v>
      </c>
      <c r="G33" s="22">
        <f>F33/E33*100</f>
        <v>100</v>
      </c>
    </row>
    <row r="34" spans="1:14" s="12" customFormat="1" x14ac:dyDescent="0.25">
      <c r="A34" s="27">
        <f>A33+1</f>
        <v>25</v>
      </c>
      <c r="B34" s="40" t="s">
        <v>67</v>
      </c>
      <c r="C34" s="14" t="s">
        <v>37</v>
      </c>
      <c r="D34" s="41">
        <v>25037</v>
      </c>
      <c r="E34" s="10">
        <v>29650</v>
      </c>
      <c r="F34" s="41">
        <v>30661.9</v>
      </c>
      <c r="G34" s="22">
        <f>F34/E34*100</f>
        <v>103.41281618887015</v>
      </c>
    </row>
    <row r="35" spans="1:14" s="12" customFormat="1" ht="30" x14ac:dyDescent="0.25">
      <c r="A35" s="27"/>
      <c r="B35" s="42" t="s">
        <v>54</v>
      </c>
      <c r="C35" s="35"/>
      <c r="D35" s="18"/>
      <c r="E35" s="15"/>
      <c r="F35" s="18"/>
      <c r="G35" s="18"/>
    </row>
    <row r="36" spans="1:14" s="12" customFormat="1" x14ac:dyDescent="0.25">
      <c r="A36" s="27">
        <v>26</v>
      </c>
      <c r="B36" s="13" t="s">
        <v>9</v>
      </c>
      <c r="C36" s="14" t="s">
        <v>38</v>
      </c>
      <c r="D36" s="18">
        <v>271.7</v>
      </c>
      <c r="E36" s="15">
        <v>236.5</v>
      </c>
      <c r="F36" s="18">
        <v>318.60000000000002</v>
      </c>
      <c r="G36" s="43">
        <f>F36/E36*100</f>
        <v>134.71458773784357</v>
      </c>
      <c r="L36" s="44"/>
    </row>
    <row r="37" spans="1:14" s="12" customFormat="1" x14ac:dyDescent="0.25">
      <c r="A37" s="27">
        <v>27</v>
      </c>
      <c r="B37" s="13" t="s">
        <v>53</v>
      </c>
      <c r="C37" s="14" t="s">
        <v>38</v>
      </c>
      <c r="D37" s="18">
        <v>0</v>
      </c>
      <c r="E37" s="15">
        <v>0</v>
      </c>
      <c r="F37" s="18">
        <v>0</v>
      </c>
      <c r="G37" s="43">
        <v>0</v>
      </c>
      <c r="L37" s="16"/>
      <c r="N37" s="31"/>
    </row>
    <row r="38" spans="1:14" s="12" customFormat="1" ht="30" x14ac:dyDescent="0.25">
      <c r="A38" s="27">
        <f>A37+1</f>
        <v>28</v>
      </c>
      <c r="B38" s="13" t="s">
        <v>6</v>
      </c>
      <c r="C38" s="14" t="s">
        <v>39</v>
      </c>
      <c r="D38" s="28">
        <v>653</v>
      </c>
      <c r="E38" s="45">
        <f>E36/416*1000</f>
        <v>568.50961538461547</v>
      </c>
      <c r="F38" s="28">
        <v>766</v>
      </c>
      <c r="G38" s="43">
        <f>F38/E38*100</f>
        <v>134.738266384778</v>
      </c>
      <c r="L38" s="16"/>
    </row>
    <row r="39" spans="1:14" s="12" customFormat="1" x14ac:dyDescent="0.25">
      <c r="A39" s="27">
        <v>29</v>
      </c>
      <c r="B39" s="21" t="s">
        <v>67</v>
      </c>
      <c r="C39" s="14" t="s">
        <v>37</v>
      </c>
      <c r="D39" s="46">
        <v>26062</v>
      </c>
      <c r="E39" s="46">
        <v>27000</v>
      </c>
      <c r="F39" s="46">
        <v>28677</v>
      </c>
      <c r="G39" s="43">
        <f>F39/E39*100</f>
        <v>106.21111111111109</v>
      </c>
    </row>
    <row r="40" spans="1:14" s="12" customFormat="1" ht="31.5" customHeight="1" x14ac:dyDescent="0.25">
      <c r="A40" s="27"/>
      <c r="B40" s="32" t="s">
        <v>128</v>
      </c>
      <c r="C40" s="35"/>
      <c r="D40" s="18"/>
      <c r="E40" s="15"/>
      <c r="F40" s="18"/>
      <c r="G40" s="18"/>
    </row>
    <row r="41" spans="1:14" s="12" customFormat="1" x14ac:dyDescent="0.25">
      <c r="A41" s="27">
        <v>30</v>
      </c>
      <c r="B41" s="13" t="s">
        <v>9</v>
      </c>
      <c r="C41" s="14" t="s">
        <v>38</v>
      </c>
      <c r="D41" s="18">
        <v>73.5</v>
      </c>
      <c r="E41" s="15">
        <v>72</v>
      </c>
      <c r="F41" s="18">
        <v>78.2</v>
      </c>
      <c r="G41" s="43">
        <f>F41/E41*100</f>
        <v>108.61111111111113</v>
      </c>
      <c r="L41" s="31"/>
      <c r="N41" s="31"/>
    </row>
    <row r="42" spans="1:14" s="12" customFormat="1" x14ac:dyDescent="0.25">
      <c r="A42" s="27">
        <v>31</v>
      </c>
      <c r="B42" s="13" t="s">
        <v>53</v>
      </c>
      <c r="C42" s="14" t="s">
        <v>38</v>
      </c>
      <c r="D42" s="15">
        <v>0</v>
      </c>
      <c r="E42" s="15">
        <v>0</v>
      </c>
      <c r="F42" s="15">
        <v>0</v>
      </c>
      <c r="G42" s="43">
        <v>100</v>
      </c>
    </row>
    <row r="43" spans="1:14" s="12" customFormat="1" ht="30" x14ac:dyDescent="0.25">
      <c r="A43" s="27">
        <f>A42+1</f>
        <v>32</v>
      </c>
      <c r="B43" s="13" t="s">
        <v>6</v>
      </c>
      <c r="C43" s="14" t="s">
        <v>39</v>
      </c>
      <c r="D43" s="29">
        <v>474</v>
      </c>
      <c r="E43" s="29">
        <v>465</v>
      </c>
      <c r="F43" s="29">
        <v>501</v>
      </c>
      <c r="G43" s="43">
        <f>F43/E43*100</f>
        <v>107.74193548387096</v>
      </c>
      <c r="L43" s="47"/>
    </row>
    <row r="44" spans="1:14" s="12" customFormat="1" x14ac:dyDescent="0.25">
      <c r="A44" s="27">
        <v>33</v>
      </c>
      <c r="B44" s="21" t="s">
        <v>67</v>
      </c>
      <c r="C44" s="14" t="s">
        <v>37</v>
      </c>
      <c r="D44" s="46">
        <v>28879</v>
      </c>
      <c r="E44" s="10">
        <v>30544</v>
      </c>
      <c r="F44" s="46">
        <v>32083</v>
      </c>
      <c r="G44" s="43">
        <f>F44/E44*100</f>
        <v>105.03863279203772</v>
      </c>
    </row>
    <row r="45" spans="1:14" s="12" customFormat="1" ht="15.75" x14ac:dyDescent="0.25">
      <c r="A45" s="27"/>
      <c r="B45" s="48" t="s">
        <v>10</v>
      </c>
      <c r="C45" s="35"/>
      <c r="D45" s="18"/>
      <c r="E45" s="15"/>
      <c r="F45" s="18"/>
      <c r="G45" s="18"/>
    </row>
    <row r="46" spans="1:14" s="12" customFormat="1" x14ac:dyDescent="0.25">
      <c r="A46" s="27">
        <f>A44+1</f>
        <v>34</v>
      </c>
      <c r="B46" s="21" t="s">
        <v>111</v>
      </c>
      <c r="C46" s="14" t="s">
        <v>38</v>
      </c>
      <c r="D46" s="18">
        <v>276.10000000000002</v>
      </c>
      <c r="E46" s="10">
        <v>258.5</v>
      </c>
      <c r="F46" s="18">
        <v>284</v>
      </c>
      <c r="G46" s="43">
        <f>F46/E46*100</f>
        <v>109.86460348162477</v>
      </c>
    </row>
    <row r="47" spans="1:14" s="12" customFormat="1" x14ac:dyDescent="0.25">
      <c r="A47" s="27">
        <f>A46+1</f>
        <v>35</v>
      </c>
      <c r="B47" s="13" t="s">
        <v>53</v>
      </c>
      <c r="C47" s="14" t="s">
        <v>38</v>
      </c>
      <c r="D47" s="18">
        <v>22.1</v>
      </c>
      <c r="E47" s="10">
        <v>23</v>
      </c>
      <c r="F47" s="18">
        <v>47.5</v>
      </c>
      <c r="G47" s="22">
        <f>F47/E47*100</f>
        <v>206.52173913043475</v>
      </c>
    </row>
    <row r="48" spans="1:14" s="12" customFormat="1" ht="30" x14ac:dyDescent="0.25">
      <c r="A48" s="27">
        <f>A47+1</f>
        <v>36</v>
      </c>
      <c r="B48" s="21" t="s">
        <v>6</v>
      </c>
      <c r="C48" s="14" t="s">
        <v>39</v>
      </c>
      <c r="D48" s="49">
        <v>0.08</v>
      </c>
      <c r="E48" s="119">
        <v>7.0000000000000007E-2</v>
      </c>
      <c r="F48" s="49">
        <v>0.08</v>
      </c>
      <c r="G48" s="22">
        <f>F48/E48*100</f>
        <v>114.28571428571428</v>
      </c>
    </row>
    <row r="49" spans="1:12" s="12" customFormat="1" x14ac:dyDescent="0.25">
      <c r="A49" s="27">
        <v>37</v>
      </c>
      <c r="B49" s="21" t="s">
        <v>7</v>
      </c>
      <c r="C49" s="14" t="s">
        <v>40</v>
      </c>
      <c r="D49" s="50">
        <v>3600</v>
      </c>
      <c r="E49" s="51">
        <v>3600</v>
      </c>
      <c r="F49" s="50">
        <v>3600</v>
      </c>
      <c r="G49" s="22">
        <f>F49/E49*100</f>
        <v>100</v>
      </c>
    </row>
    <row r="50" spans="1:12" s="12" customFormat="1" x14ac:dyDescent="0.25">
      <c r="A50" s="27">
        <v>38</v>
      </c>
      <c r="B50" s="21" t="s">
        <v>11</v>
      </c>
      <c r="C50" s="14" t="s">
        <v>37</v>
      </c>
      <c r="D50" s="18">
        <v>21000</v>
      </c>
      <c r="E50" s="10">
        <v>24400</v>
      </c>
      <c r="F50" s="18">
        <v>24500</v>
      </c>
      <c r="G50" s="43">
        <f>F50/E50*100</f>
        <v>100.40983606557377</v>
      </c>
    </row>
    <row r="51" spans="1:12" s="12" customFormat="1" ht="15.75" x14ac:dyDescent="0.25">
      <c r="A51" s="52"/>
      <c r="B51" s="53" t="s">
        <v>15</v>
      </c>
      <c r="C51" s="35"/>
      <c r="D51" s="18"/>
      <c r="E51" s="15"/>
      <c r="F51" s="18"/>
      <c r="G51" s="18"/>
    </row>
    <row r="52" spans="1:12" s="12" customFormat="1" x14ac:dyDescent="0.25">
      <c r="A52" s="52">
        <f>A50+1</f>
        <v>39</v>
      </c>
      <c r="B52" s="13" t="s">
        <v>16</v>
      </c>
      <c r="C52" s="14" t="s">
        <v>40</v>
      </c>
      <c r="D52" s="18">
        <v>445</v>
      </c>
      <c r="E52" s="15">
        <v>575</v>
      </c>
      <c r="F52" s="18">
        <v>591</v>
      </c>
      <c r="G52" s="43">
        <f>F52/E52*100</f>
        <v>102.78260869565217</v>
      </c>
    </row>
    <row r="53" spans="1:12" s="12" customFormat="1" x14ac:dyDescent="0.25">
      <c r="A53" s="52">
        <f>A52+1</f>
        <v>40</v>
      </c>
      <c r="B53" s="13" t="s">
        <v>17</v>
      </c>
      <c r="C53" s="14" t="s">
        <v>36</v>
      </c>
      <c r="D53" s="54">
        <v>0.8</v>
      </c>
      <c r="E53" s="15">
        <v>1.45</v>
      </c>
      <c r="F53" s="54">
        <v>1.46</v>
      </c>
      <c r="G53" s="18">
        <v>100</v>
      </c>
      <c r="L53" s="16"/>
    </row>
    <row r="54" spans="1:12" s="12" customFormat="1" x14ac:dyDescent="0.25">
      <c r="A54" s="52">
        <v>41</v>
      </c>
      <c r="B54" s="13" t="s">
        <v>7</v>
      </c>
      <c r="C54" s="14" t="s">
        <v>40</v>
      </c>
      <c r="D54" s="54">
        <v>21</v>
      </c>
      <c r="E54" s="15">
        <v>21</v>
      </c>
      <c r="F54" s="54">
        <v>21</v>
      </c>
      <c r="G54" s="18">
        <v>100</v>
      </c>
      <c r="L54" s="16"/>
    </row>
    <row r="55" spans="1:12" s="12" customFormat="1" x14ac:dyDescent="0.25">
      <c r="A55" s="52">
        <v>42</v>
      </c>
      <c r="B55" s="13" t="s">
        <v>120</v>
      </c>
      <c r="C55" s="14" t="s">
        <v>36</v>
      </c>
      <c r="D55" s="54">
        <v>0</v>
      </c>
      <c r="E55" s="28">
        <v>0</v>
      </c>
      <c r="F55" s="54">
        <v>0</v>
      </c>
      <c r="G55" s="18">
        <v>100</v>
      </c>
      <c r="L55" s="16"/>
    </row>
    <row r="56" spans="1:12" s="12" customFormat="1" x14ac:dyDescent="0.25">
      <c r="A56" s="52">
        <v>43</v>
      </c>
      <c r="B56" s="21" t="s">
        <v>67</v>
      </c>
      <c r="C56" s="14" t="s">
        <v>37</v>
      </c>
      <c r="D56" s="15">
        <v>20835</v>
      </c>
      <c r="E56" s="15">
        <v>24363</v>
      </c>
      <c r="F56" s="15">
        <v>24363</v>
      </c>
      <c r="G56" s="43">
        <f t="shared" ref="G56:G62" si="2">F56/E56*100</f>
        <v>100</v>
      </c>
      <c r="L56" s="16"/>
    </row>
    <row r="57" spans="1:12" s="12" customFormat="1" ht="15.75" x14ac:dyDescent="0.25">
      <c r="A57" s="8"/>
      <c r="B57" s="48" t="s">
        <v>18</v>
      </c>
      <c r="C57" s="14"/>
      <c r="D57" s="55"/>
      <c r="E57" s="56"/>
      <c r="F57" s="55"/>
      <c r="G57" s="18"/>
      <c r="L57" s="16"/>
    </row>
    <row r="58" spans="1:12" s="12" customFormat="1" x14ac:dyDescent="0.25">
      <c r="A58" s="8">
        <f>A56+1</f>
        <v>44</v>
      </c>
      <c r="B58" s="13" t="s">
        <v>19</v>
      </c>
      <c r="C58" s="14" t="s">
        <v>38</v>
      </c>
      <c r="D58" s="15">
        <v>583.79999999999995</v>
      </c>
      <c r="E58" s="28">
        <v>624.70000000000005</v>
      </c>
      <c r="F58" s="15">
        <v>708.9</v>
      </c>
      <c r="G58" s="43">
        <f t="shared" si="2"/>
        <v>113.47846966543939</v>
      </c>
      <c r="L58" s="16"/>
    </row>
    <row r="59" spans="1:12" s="12" customFormat="1" x14ac:dyDescent="0.25">
      <c r="A59" s="52">
        <f>A58+1</f>
        <v>45</v>
      </c>
      <c r="B59" s="13" t="s">
        <v>20</v>
      </c>
      <c r="C59" s="14" t="s">
        <v>38</v>
      </c>
      <c r="D59" s="15">
        <v>138</v>
      </c>
      <c r="E59" s="28">
        <v>147.30000000000001</v>
      </c>
      <c r="F59" s="15">
        <v>169.9</v>
      </c>
      <c r="G59" s="57">
        <f t="shared" si="2"/>
        <v>115.34283774609639</v>
      </c>
      <c r="L59" s="16"/>
    </row>
    <row r="60" spans="1:12" s="12" customFormat="1" x14ac:dyDescent="0.25">
      <c r="A60" s="52">
        <f>A59+1</f>
        <v>46</v>
      </c>
      <c r="B60" s="13" t="s">
        <v>21</v>
      </c>
      <c r="C60" s="14" t="s">
        <v>38</v>
      </c>
      <c r="D60" s="15">
        <v>22.3</v>
      </c>
      <c r="E60" s="28">
        <v>27.8</v>
      </c>
      <c r="F60" s="15">
        <v>35.1</v>
      </c>
      <c r="G60" s="43">
        <f t="shared" si="2"/>
        <v>126.25899280575538</v>
      </c>
    </row>
    <row r="61" spans="1:12" s="12" customFormat="1" x14ac:dyDescent="0.25">
      <c r="A61" s="52">
        <f>A60+1</f>
        <v>47</v>
      </c>
      <c r="B61" s="13" t="s">
        <v>7</v>
      </c>
      <c r="C61" s="14" t="s">
        <v>40</v>
      </c>
      <c r="D61" s="15">
        <v>1170</v>
      </c>
      <c r="E61" s="58">
        <v>1170</v>
      </c>
      <c r="F61" s="15">
        <v>1170</v>
      </c>
      <c r="G61" s="43">
        <f t="shared" si="2"/>
        <v>100</v>
      </c>
      <c r="L61" s="59"/>
    </row>
    <row r="62" spans="1:12" s="12" customFormat="1" x14ac:dyDescent="0.25">
      <c r="A62" s="52">
        <f>A61+1</f>
        <v>48</v>
      </c>
      <c r="B62" s="13" t="s">
        <v>14</v>
      </c>
      <c r="C62" s="14" t="s">
        <v>37</v>
      </c>
      <c r="D62" s="15">
        <v>20835</v>
      </c>
      <c r="E62" s="60">
        <v>24363</v>
      </c>
      <c r="F62" s="15">
        <v>24363</v>
      </c>
      <c r="G62" s="43">
        <f t="shared" si="2"/>
        <v>100</v>
      </c>
    </row>
    <row r="63" spans="1:12" s="12" customFormat="1" ht="15.75" x14ac:dyDescent="0.25">
      <c r="A63" s="52"/>
      <c r="B63" s="61" t="s">
        <v>22</v>
      </c>
      <c r="C63" s="35"/>
      <c r="D63" s="15"/>
      <c r="E63" s="15"/>
      <c r="F63" s="15"/>
      <c r="G63" s="15"/>
    </row>
    <row r="64" spans="1:12" s="12" customFormat="1" ht="60" x14ac:dyDescent="0.25">
      <c r="A64" s="52">
        <f>A62+1</f>
        <v>49</v>
      </c>
      <c r="B64" s="21" t="s">
        <v>76</v>
      </c>
      <c r="C64" s="14" t="s">
        <v>38</v>
      </c>
      <c r="D64" s="15">
        <v>1076.0999999999999</v>
      </c>
      <c r="E64" s="15">
        <v>1170.3</v>
      </c>
      <c r="F64" s="15">
        <v>1279.2</v>
      </c>
      <c r="G64" s="22">
        <f>F64/E64*100</f>
        <v>109.30530633170983</v>
      </c>
      <c r="L64" s="62"/>
    </row>
    <row r="65" spans="1:15" s="12" customFormat="1" x14ac:dyDescent="0.25">
      <c r="A65" s="52">
        <f>A64+1</f>
        <v>50</v>
      </c>
      <c r="B65" s="21" t="s">
        <v>23</v>
      </c>
      <c r="C65" s="14" t="s">
        <v>44</v>
      </c>
      <c r="D65" s="60">
        <v>63</v>
      </c>
      <c r="E65" s="60">
        <v>65</v>
      </c>
      <c r="F65" s="60">
        <v>67</v>
      </c>
      <c r="G65" s="22">
        <f>F65/E65*100</f>
        <v>103.07692307692307</v>
      </c>
    </row>
    <row r="66" spans="1:15" s="12" customFormat="1" ht="90" x14ac:dyDescent="0.25">
      <c r="A66" s="52">
        <v>51</v>
      </c>
      <c r="B66" s="21" t="s">
        <v>79</v>
      </c>
      <c r="C66" s="14" t="s">
        <v>35</v>
      </c>
      <c r="D66" s="15">
        <v>15</v>
      </c>
      <c r="E66" s="60">
        <v>10.7</v>
      </c>
      <c r="F66" s="15">
        <v>10.7</v>
      </c>
      <c r="G66" s="22">
        <f>F66/E66*100</f>
        <v>100</v>
      </c>
    </row>
    <row r="67" spans="1:15" s="12" customFormat="1" ht="30" x14ac:dyDescent="0.25">
      <c r="A67" s="52">
        <v>52</v>
      </c>
      <c r="B67" s="21" t="s">
        <v>51</v>
      </c>
      <c r="C67" s="14" t="s">
        <v>40</v>
      </c>
      <c r="D67" s="60">
        <v>452</v>
      </c>
      <c r="E67" s="15">
        <v>452</v>
      </c>
      <c r="F67" s="60">
        <v>452</v>
      </c>
      <c r="G67" s="22">
        <f>F67/E67*100</f>
        <v>100</v>
      </c>
    </row>
    <row r="68" spans="1:15" s="12" customFormat="1" x14ac:dyDescent="0.25">
      <c r="A68" s="52">
        <v>53</v>
      </c>
      <c r="B68" s="21" t="s">
        <v>14</v>
      </c>
      <c r="C68" s="14" t="s">
        <v>37</v>
      </c>
      <c r="D68" s="15">
        <v>20835</v>
      </c>
      <c r="E68" s="15">
        <v>24363</v>
      </c>
      <c r="F68" s="15">
        <v>24363</v>
      </c>
      <c r="G68" s="22">
        <f>F68/E68*100</f>
        <v>100</v>
      </c>
    </row>
    <row r="69" spans="1:15" s="12" customFormat="1" ht="31.5" x14ac:dyDescent="0.25">
      <c r="A69" s="52"/>
      <c r="B69" s="61" t="s">
        <v>30</v>
      </c>
      <c r="C69" s="35"/>
      <c r="D69" s="15"/>
      <c r="E69" s="15"/>
      <c r="F69" s="15"/>
      <c r="G69" s="15"/>
    </row>
    <row r="70" spans="1:15" s="12" customFormat="1" ht="45" x14ac:dyDescent="0.25">
      <c r="A70" s="52">
        <v>54</v>
      </c>
      <c r="B70" s="13" t="s">
        <v>70</v>
      </c>
      <c r="C70" s="14" t="s">
        <v>43</v>
      </c>
      <c r="D70" s="15">
        <v>2373.6999999999998</v>
      </c>
      <c r="E70" s="15">
        <v>1603.34</v>
      </c>
      <c r="F70" s="15">
        <v>2409.9</v>
      </c>
      <c r="G70" s="22">
        <f t="shared" ref="G70:G75" si="3">F70/E70*100</f>
        <v>150.30498833684683</v>
      </c>
      <c r="L70" s="63"/>
      <c r="M70" s="63"/>
      <c r="N70" s="63"/>
      <c r="O70" s="64"/>
    </row>
    <row r="71" spans="1:15" s="12" customFormat="1" x14ac:dyDescent="0.25">
      <c r="A71" s="52" t="s">
        <v>130</v>
      </c>
      <c r="B71" s="13" t="s">
        <v>119</v>
      </c>
      <c r="C71" s="14" t="s">
        <v>43</v>
      </c>
      <c r="D71" s="56">
        <v>1099.4000000000001</v>
      </c>
      <c r="E71" s="65">
        <v>995</v>
      </c>
      <c r="F71" s="56">
        <v>1027.3</v>
      </c>
      <c r="G71" s="29">
        <f t="shared" si="3"/>
        <v>103.24623115577889</v>
      </c>
      <c r="L71" s="63"/>
      <c r="M71" s="63"/>
      <c r="N71" s="63"/>
      <c r="O71" s="64"/>
    </row>
    <row r="72" spans="1:15" s="12" customFormat="1" x14ac:dyDescent="0.25">
      <c r="A72" s="52">
        <v>55</v>
      </c>
      <c r="B72" s="13" t="s">
        <v>80</v>
      </c>
      <c r="C72" s="14" t="s">
        <v>44</v>
      </c>
      <c r="D72" s="56">
        <v>122</v>
      </c>
      <c r="E72" s="15">
        <v>88</v>
      </c>
      <c r="F72" s="56">
        <v>60</v>
      </c>
      <c r="G72" s="22">
        <f t="shared" si="3"/>
        <v>68.181818181818173</v>
      </c>
      <c r="L72" s="63"/>
      <c r="M72" s="63"/>
      <c r="N72" s="63"/>
      <c r="O72" s="64"/>
    </row>
    <row r="73" spans="1:15" s="12" customFormat="1" ht="60" x14ac:dyDescent="0.25">
      <c r="A73" s="52">
        <v>56</v>
      </c>
      <c r="B73" s="13" t="s">
        <v>84</v>
      </c>
      <c r="C73" s="14" t="s">
        <v>35</v>
      </c>
      <c r="D73" s="56">
        <v>0</v>
      </c>
      <c r="E73" s="66">
        <v>0.1</v>
      </c>
      <c r="F73" s="56">
        <v>0</v>
      </c>
      <c r="G73" s="22">
        <f t="shared" si="3"/>
        <v>0</v>
      </c>
      <c r="L73" s="63"/>
      <c r="M73" s="63"/>
      <c r="N73" s="63"/>
      <c r="O73" s="64"/>
    </row>
    <row r="74" spans="1:15" s="12" customFormat="1" ht="60" x14ac:dyDescent="0.25">
      <c r="A74" s="52">
        <v>57</v>
      </c>
      <c r="B74" s="13" t="s">
        <v>83</v>
      </c>
      <c r="C74" s="14" t="s">
        <v>35</v>
      </c>
      <c r="D74" s="56">
        <v>97.4</v>
      </c>
      <c r="E74" s="67">
        <v>99.1</v>
      </c>
      <c r="F74" s="56">
        <v>99.1</v>
      </c>
      <c r="G74" s="22">
        <f t="shared" si="3"/>
        <v>100</v>
      </c>
      <c r="L74" s="63"/>
      <c r="M74" s="63"/>
      <c r="N74" s="63"/>
      <c r="O74" s="64"/>
    </row>
    <row r="75" spans="1:15" s="12" customFormat="1" ht="76.5" x14ac:dyDescent="0.25">
      <c r="A75" s="52">
        <v>58</v>
      </c>
      <c r="B75" s="13" t="s">
        <v>81</v>
      </c>
      <c r="C75" s="68" t="s">
        <v>82</v>
      </c>
      <c r="D75" s="15">
        <v>358.8</v>
      </c>
      <c r="E75" s="66">
        <v>72.099999999999994</v>
      </c>
      <c r="F75" s="15">
        <v>49.2</v>
      </c>
      <c r="G75" s="22">
        <f t="shared" si="3"/>
        <v>68.238557558945928</v>
      </c>
      <c r="L75" s="63"/>
      <c r="M75" s="63"/>
      <c r="N75" s="63"/>
      <c r="O75" s="64"/>
    </row>
    <row r="76" spans="1:15" s="12" customFormat="1" ht="15.75" x14ac:dyDescent="0.25">
      <c r="A76" s="8"/>
      <c r="B76" s="9" t="s">
        <v>61</v>
      </c>
      <c r="C76" s="14"/>
      <c r="D76" s="55"/>
      <c r="E76" s="56"/>
      <c r="F76" s="55"/>
      <c r="G76" s="55"/>
    </row>
    <row r="77" spans="1:15" s="12" customFormat="1" ht="47.25" x14ac:dyDescent="0.25">
      <c r="A77" s="8">
        <f>A75+1</f>
        <v>59</v>
      </c>
      <c r="B77" s="69" t="s">
        <v>85</v>
      </c>
      <c r="C77" s="14" t="s">
        <v>40</v>
      </c>
      <c r="D77" s="15">
        <v>0</v>
      </c>
      <c r="E77" s="15">
        <v>0</v>
      </c>
      <c r="F77" s="15">
        <v>0</v>
      </c>
      <c r="G77" s="15">
        <v>0</v>
      </c>
    </row>
    <row r="78" spans="1:15" s="12" customFormat="1" ht="94.5" x14ac:dyDescent="0.25">
      <c r="A78" s="8">
        <v>60</v>
      </c>
      <c r="B78" s="69" t="s">
        <v>87</v>
      </c>
      <c r="C78" s="70" t="s">
        <v>35</v>
      </c>
      <c r="D78" s="15">
        <v>0</v>
      </c>
      <c r="E78" s="15">
        <v>0</v>
      </c>
      <c r="F78" s="15">
        <v>0.5</v>
      </c>
      <c r="G78" s="22">
        <v>0</v>
      </c>
    </row>
    <row r="79" spans="1:15" s="12" customFormat="1" ht="63" x14ac:dyDescent="0.25">
      <c r="A79" s="8">
        <v>61</v>
      </c>
      <c r="B79" s="69" t="s">
        <v>86</v>
      </c>
      <c r="C79" s="70" t="s">
        <v>35</v>
      </c>
      <c r="D79" s="15">
        <v>16</v>
      </c>
      <c r="E79" s="15">
        <v>16</v>
      </c>
      <c r="F79" s="15">
        <v>16</v>
      </c>
      <c r="G79" s="22">
        <f>F79/E79*100</f>
        <v>100</v>
      </c>
    </row>
    <row r="80" spans="1:15" s="12" customFormat="1" ht="94.5" x14ac:dyDescent="0.25">
      <c r="A80" s="8">
        <v>62</v>
      </c>
      <c r="B80" s="69" t="s">
        <v>62</v>
      </c>
      <c r="C80" s="70" t="s">
        <v>88</v>
      </c>
      <c r="D80" s="15">
        <v>174</v>
      </c>
      <c r="E80" s="71">
        <v>167</v>
      </c>
      <c r="F80" s="15">
        <v>167</v>
      </c>
      <c r="G80" s="22">
        <f>F80/E80*100</f>
        <v>100</v>
      </c>
    </row>
    <row r="81" spans="1:12" s="12" customFormat="1" ht="78.75" x14ac:dyDescent="0.25">
      <c r="A81" s="8">
        <v>63</v>
      </c>
      <c r="B81" s="69" t="s">
        <v>89</v>
      </c>
      <c r="C81" s="70" t="s">
        <v>35</v>
      </c>
      <c r="D81" s="15">
        <v>20</v>
      </c>
      <c r="E81" s="15">
        <v>20</v>
      </c>
      <c r="F81" s="15">
        <v>22</v>
      </c>
      <c r="G81" s="22">
        <f>F81/E81*100</f>
        <v>110.00000000000001</v>
      </c>
    </row>
    <row r="82" spans="1:12" s="12" customFormat="1" ht="83.25" customHeight="1" x14ac:dyDescent="0.25">
      <c r="A82" s="8">
        <v>64</v>
      </c>
      <c r="B82" s="69" t="s">
        <v>90</v>
      </c>
      <c r="C82" s="70" t="s">
        <v>35</v>
      </c>
      <c r="D82" s="15">
        <v>0</v>
      </c>
      <c r="E82" s="15">
        <v>0</v>
      </c>
      <c r="F82" s="15">
        <v>0</v>
      </c>
      <c r="G82" s="22">
        <v>0</v>
      </c>
    </row>
    <row r="83" spans="1:12" s="12" customFormat="1" ht="65.25" customHeight="1" x14ac:dyDescent="0.25">
      <c r="A83" s="8">
        <v>65</v>
      </c>
      <c r="B83" s="69" t="s">
        <v>91</v>
      </c>
      <c r="C83" s="70" t="s">
        <v>35</v>
      </c>
      <c r="D83" s="15">
        <v>0</v>
      </c>
      <c r="E83" s="15">
        <v>0</v>
      </c>
      <c r="F83" s="15">
        <v>0</v>
      </c>
      <c r="G83" s="22">
        <v>100</v>
      </c>
      <c r="L83" s="72"/>
    </row>
    <row r="84" spans="1:12" s="12" customFormat="1" ht="15.75" x14ac:dyDescent="0.25">
      <c r="A84" s="52"/>
      <c r="B84" s="48" t="s">
        <v>50</v>
      </c>
      <c r="C84" s="14"/>
      <c r="D84" s="73"/>
      <c r="E84" s="74"/>
      <c r="F84" s="73"/>
      <c r="G84" s="73"/>
    </row>
    <row r="85" spans="1:12" s="12" customFormat="1" x14ac:dyDescent="0.25">
      <c r="A85" s="52">
        <v>66</v>
      </c>
      <c r="B85" s="13" t="s">
        <v>20</v>
      </c>
      <c r="C85" s="14" t="s">
        <v>39</v>
      </c>
      <c r="D85" s="18">
        <v>442.7</v>
      </c>
      <c r="E85" s="15">
        <v>1450</v>
      </c>
      <c r="F85" s="18">
        <v>1662.8</v>
      </c>
      <c r="G85" s="75">
        <f t="shared" ref="G85:G90" si="4">F85/E85*100</f>
        <v>114.67586206896551</v>
      </c>
    </row>
    <row r="86" spans="1:12" s="12" customFormat="1" ht="15.75" x14ac:dyDescent="0.25">
      <c r="A86" s="52">
        <v>67</v>
      </c>
      <c r="B86" s="13" t="s">
        <v>7</v>
      </c>
      <c r="C86" s="14" t="s">
        <v>40</v>
      </c>
      <c r="D86" s="15">
        <v>222</v>
      </c>
      <c r="E86" s="71">
        <v>222</v>
      </c>
      <c r="F86" s="15">
        <v>222</v>
      </c>
      <c r="G86" s="76">
        <f t="shared" si="4"/>
        <v>100</v>
      </c>
    </row>
    <row r="87" spans="1:12" s="12" customFormat="1" ht="15.75" x14ac:dyDescent="0.25">
      <c r="A87" s="52">
        <v>68</v>
      </c>
      <c r="B87" s="13" t="s">
        <v>14</v>
      </c>
      <c r="C87" s="14" t="s">
        <v>37</v>
      </c>
      <c r="D87" s="15">
        <v>27180.5</v>
      </c>
      <c r="E87" s="71">
        <v>34262.699999999997</v>
      </c>
      <c r="F87" s="15">
        <v>34262.699999999997</v>
      </c>
      <c r="G87" s="75">
        <f t="shared" si="4"/>
        <v>100</v>
      </c>
      <c r="H87" s="77">
        <v>11585</v>
      </c>
      <c r="L87" s="16"/>
    </row>
    <row r="88" spans="1:12" s="12" customFormat="1" ht="30" x14ac:dyDescent="0.25">
      <c r="A88" s="52">
        <v>69</v>
      </c>
      <c r="B88" s="78" t="s">
        <v>112</v>
      </c>
      <c r="C88" s="132" t="s">
        <v>114</v>
      </c>
      <c r="D88" s="15">
        <v>81</v>
      </c>
      <c r="E88" s="71">
        <v>81</v>
      </c>
      <c r="F88" s="15">
        <v>81</v>
      </c>
      <c r="G88" s="43">
        <f t="shared" si="4"/>
        <v>100</v>
      </c>
      <c r="H88" s="79"/>
      <c r="L88" s="16"/>
    </row>
    <row r="89" spans="1:12" s="12" customFormat="1" ht="15.75" x14ac:dyDescent="0.25">
      <c r="A89" s="52">
        <v>70</v>
      </c>
      <c r="B89" s="78" t="s">
        <v>113</v>
      </c>
      <c r="C89" s="133"/>
      <c r="D89" s="15">
        <v>100</v>
      </c>
      <c r="E89" s="71">
        <v>100</v>
      </c>
      <c r="F89" s="15">
        <v>100</v>
      </c>
      <c r="G89" s="43">
        <f t="shared" si="4"/>
        <v>100</v>
      </c>
      <c r="H89" s="79"/>
      <c r="L89" s="16"/>
    </row>
    <row r="90" spans="1:12" s="12" customFormat="1" ht="75" x14ac:dyDescent="0.25">
      <c r="A90" s="52">
        <v>71</v>
      </c>
      <c r="B90" s="80" t="s">
        <v>72</v>
      </c>
      <c r="C90" s="35" t="s">
        <v>35</v>
      </c>
      <c r="D90" s="18">
        <v>37.1</v>
      </c>
      <c r="E90" s="15">
        <v>62</v>
      </c>
      <c r="F90" s="18">
        <v>62.6</v>
      </c>
      <c r="G90" s="43">
        <f t="shared" si="4"/>
        <v>100.96774193548387</v>
      </c>
    </row>
    <row r="91" spans="1:12" s="12" customFormat="1" ht="15.75" x14ac:dyDescent="0.25">
      <c r="A91" s="52"/>
      <c r="B91" s="61" t="s">
        <v>49</v>
      </c>
      <c r="C91" s="35"/>
      <c r="D91" s="18"/>
      <c r="E91" s="71"/>
      <c r="F91" s="18"/>
      <c r="G91" s="18"/>
    </row>
    <row r="92" spans="1:12" s="12" customFormat="1" ht="45" x14ac:dyDescent="0.25">
      <c r="A92" s="52">
        <f>A90+1</f>
        <v>72</v>
      </c>
      <c r="B92" s="21" t="s">
        <v>92</v>
      </c>
      <c r="C92" s="82" t="s">
        <v>35</v>
      </c>
      <c r="D92" s="60">
        <v>73.7</v>
      </c>
      <c r="E92" s="60">
        <v>71.099999999999994</v>
      </c>
      <c r="F92" s="60">
        <v>71.099999999999994</v>
      </c>
      <c r="G92" s="83">
        <f>F92/E92*100</f>
        <v>100</v>
      </c>
    </row>
    <row r="93" spans="1:12" s="12" customFormat="1" ht="52.5" customHeight="1" x14ac:dyDescent="0.25">
      <c r="A93" s="52">
        <f>A92+1</f>
        <v>73</v>
      </c>
      <c r="B93" s="69" t="s">
        <v>121</v>
      </c>
      <c r="C93" s="70" t="s">
        <v>35</v>
      </c>
      <c r="D93" s="60">
        <v>81</v>
      </c>
      <c r="E93" s="60">
        <v>81.2</v>
      </c>
      <c r="F93" s="60">
        <v>85.3</v>
      </c>
      <c r="G93" s="83">
        <f>F93/E93*100</f>
        <v>105.04926108374384</v>
      </c>
    </row>
    <row r="94" spans="1:12" s="12" customFormat="1" ht="60" x14ac:dyDescent="0.25">
      <c r="A94" s="52">
        <f>A93+1</f>
        <v>74</v>
      </c>
      <c r="B94" s="21" t="s">
        <v>63</v>
      </c>
      <c r="C94" s="82" t="s">
        <v>35</v>
      </c>
      <c r="D94" s="15">
        <v>0</v>
      </c>
      <c r="E94" s="15">
        <v>0</v>
      </c>
      <c r="F94" s="15">
        <v>0</v>
      </c>
      <c r="G94" s="83">
        <v>0</v>
      </c>
    </row>
    <row r="95" spans="1:12" s="12" customFormat="1" ht="45" x14ac:dyDescent="0.25">
      <c r="A95" s="52">
        <v>75</v>
      </c>
      <c r="B95" s="13" t="s">
        <v>71</v>
      </c>
      <c r="C95" s="14" t="s">
        <v>37</v>
      </c>
      <c r="D95" s="15">
        <v>35124</v>
      </c>
      <c r="E95" s="15">
        <v>37835</v>
      </c>
      <c r="F95" s="15">
        <v>38657</v>
      </c>
      <c r="G95" s="83">
        <f>F95/E95*100</f>
        <v>102.17259151579225</v>
      </c>
    </row>
    <row r="96" spans="1:12" s="12" customFormat="1" ht="15.75" x14ac:dyDescent="0.25">
      <c r="A96" s="52"/>
      <c r="B96" s="48" t="s">
        <v>26</v>
      </c>
      <c r="C96" s="14"/>
      <c r="D96" s="18"/>
      <c r="E96" s="15"/>
      <c r="F96" s="18"/>
      <c r="G96" s="18"/>
    </row>
    <row r="97" spans="1:12" s="12" customFormat="1" ht="30" x14ac:dyDescent="0.25">
      <c r="A97" s="52">
        <f>A95+1</f>
        <v>76</v>
      </c>
      <c r="B97" s="13" t="s">
        <v>48</v>
      </c>
      <c r="C97" s="126" t="s">
        <v>40</v>
      </c>
      <c r="D97" s="18">
        <v>0</v>
      </c>
      <c r="E97" s="15">
        <v>0</v>
      </c>
      <c r="F97" s="18">
        <v>20.8</v>
      </c>
      <c r="G97" s="120">
        <v>120.8</v>
      </c>
    </row>
    <row r="98" spans="1:12" s="12" customFormat="1" ht="30" x14ac:dyDescent="0.25">
      <c r="A98" s="52">
        <f>A97+1</f>
        <v>77</v>
      </c>
      <c r="B98" s="13" t="s">
        <v>27</v>
      </c>
      <c r="C98" s="127"/>
      <c r="D98" s="18">
        <v>0</v>
      </c>
      <c r="E98" s="15">
        <v>0</v>
      </c>
      <c r="F98" s="18">
        <v>0</v>
      </c>
      <c r="G98" s="120">
        <v>0</v>
      </c>
    </row>
    <row r="99" spans="1:12" s="12" customFormat="1" ht="48" customHeight="1" thickBot="1" x14ac:dyDescent="0.3">
      <c r="A99" s="52">
        <v>78</v>
      </c>
      <c r="B99" s="69" t="s">
        <v>93</v>
      </c>
      <c r="C99" s="128"/>
      <c r="D99" s="18">
        <v>112.3</v>
      </c>
      <c r="E99" s="15">
        <v>115</v>
      </c>
      <c r="F99" s="18">
        <v>337.6</v>
      </c>
      <c r="G99" s="122">
        <f>F99/E99*100</f>
        <v>293.56521739130437</v>
      </c>
    </row>
    <row r="100" spans="1:12" s="12" customFormat="1" ht="51" customHeight="1" x14ac:dyDescent="0.25">
      <c r="A100" s="52">
        <v>79</v>
      </c>
      <c r="B100" s="69" t="s">
        <v>115</v>
      </c>
      <c r="C100" s="84"/>
      <c r="D100" s="77">
        <v>70.400000000000006</v>
      </c>
      <c r="E100" s="60">
        <v>68</v>
      </c>
      <c r="F100" s="77">
        <v>67.599999999999994</v>
      </c>
      <c r="G100" s="122">
        <f>F100/E100*100</f>
        <v>99.411764705882348</v>
      </c>
    </row>
    <row r="101" spans="1:12" s="12" customFormat="1" x14ac:dyDescent="0.25">
      <c r="A101" s="52">
        <v>80</v>
      </c>
      <c r="B101" s="21" t="s">
        <v>67</v>
      </c>
      <c r="C101" s="14" t="s">
        <v>37</v>
      </c>
      <c r="D101" s="60">
        <v>36860</v>
      </c>
      <c r="E101" s="60">
        <v>39035.800000000003</v>
      </c>
      <c r="F101" s="60">
        <v>42218.400000000001</v>
      </c>
      <c r="G101" s="122">
        <f>F101/E101*100</f>
        <v>108.15302875821682</v>
      </c>
      <c r="H101" s="18">
        <v>24680</v>
      </c>
    </row>
    <row r="102" spans="1:12" s="12" customFormat="1" ht="15.75" x14ac:dyDescent="0.25">
      <c r="A102" s="52"/>
      <c r="B102" s="48" t="s">
        <v>28</v>
      </c>
      <c r="C102" s="35"/>
      <c r="D102" s="18"/>
      <c r="E102" s="15"/>
      <c r="F102" s="18"/>
      <c r="G102" s="18"/>
    </row>
    <row r="103" spans="1:12" s="12" customFormat="1" ht="45" x14ac:dyDescent="0.25">
      <c r="A103" s="52">
        <f>A101+1</f>
        <v>81</v>
      </c>
      <c r="B103" s="85" t="s">
        <v>68</v>
      </c>
      <c r="C103" s="14" t="s">
        <v>35</v>
      </c>
      <c r="D103" s="86">
        <v>49.5</v>
      </c>
      <c r="E103" s="86">
        <v>52.3</v>
      </c>
      <c r="F103" s="86">
        <v>52.3</v>
      </c>
      <c r="G103" s="54">
        <f t="shared" ref="G103:G109" si="5">F103/E103*100</f>
        <v>100</v>
      </c>
      <c r="L103" s="87"/>
    </row>
    <row r="104" spans="1:12" s="12" customFormat="1" ht="75" x14ac:dyDescent="0.25">
      <c r="A104" s="52">
        <v>82</v>
      </c>
      <c r="B104" s="85" t="s">
        <v>116</v>
      </c>
      <c r="C104" s="14" t="s">
        <v>35</v>
      </c>
      <c r="D104" s="86">
        <v>74.8</v>
      </c>
      <c r="E104" s="86">
        <v>91.6</v>
      </c>
      <c r="F104" s="86">
        <v>91.6</v>
      </c>
      <c r="G104" s="54">
        <f t="shared" si="5"/>
        <v>100</v>
      </c>
      <c r="L104" s="63"/>
    </row>
    <row r="105" spans="1:12" s="12" customFormat="1" x14ac:dyDescent="0.25">
      <c r="A105" s="52" t="s">
        <v>131</v>
      </c>
      <c r="B105" s="85" t="s">
        <v>117</v>
      </c>
      <c r="C105" s="14" t="s">
        <v>35</v>
      </c>
      <c r="D105" s="86">
        <v>78</v>
      </c>
      <c r="E105" s="10">
        <v>85.4</v>
      </c>
      <c r="F105" s="86">
        <v>85.4</v>
      </c>
      <c r="G105" s="54">
        <f t="shared" si="5"/>
        <v>100</v>
      </c>
      <c r="L105" s="88"/>
    </row>
    <row r="106" spans="1:12" s="12" customFormat="1" ht="30" x14ac:dyDescent="0.25">
      <c r="A106" s="52">
        <v>83</v>
      </c>
      <c r="B106" s="85" t="s">
        <v>125</v>
      </c>
      <c r="C106" s="14" t="s">
        <v>42</v>
      </c>
      <c r="D106" s="86">
        <v>54</v>
      </c>
      <c r="E106" s="15">
        <v>54</v>
      </c>
      <c r="F106" s="86">
        <v>54</v>
      </c>
      <c r="G106" s="54">
        <f t="shared" si="5"/>
        <v>100</v>
      </c>
      <c r="L106" s="87"/>
    </row>
    <row r="107" spans="1:12" s="12" customFormat="1" ht="15.75" x14ac:dyDescent="0.25">
      <c r="A107" s="52">
        <v>84</v>
      </c>
      <c r="B107" s="13" t="s">
        <v>20</v>
      </c>
      <c r="C107" s="14" t="s">
        <v>39</v>
      </c>
      <c r="D107" s="86">
        <v>0</v>
      </c>
      <c r="E107" s="15">
        <v>100</v>
      </c>
      <c r="F107" s="86">
        <v>100</v>
      </c>
      <c r="G107" s="54">
        <v>0</v>
      </c>
      <c r="L107" s="87"/>
    </row>
    <row r="108" spans="1:12" s="12" customFormat="1" ht="15.75" x14ac:dyDescent="0.25">
      <c r="A108" s="52">
        <v>85</v>
      </c>
      <c r="B108" s="13" t="s">
        <v>7</v>
      </c>
      <c r="C108" s="14" t="s">
        <v>40</v>
      </c>
      <c r="D108" s="86">
        <v>71</v>
      </c>
      <c r="E108" s="15">
        <v>74</v>
      </c>
      <c r="F108" s="86">
        <v>73</v>
      </c>
      <c r="G108" s="54">
        <f t="shared" si="5"/>
        <v>98.648648648648646</v>
      </c>
      <c r="L108" s="87"/>
    </row>
    <row r="109" spans="1:12" s="12" customFormat="1" x14ac:dyDescent="0.25">
      <c r="A109" s="52">
        <v>86</v>
      </c>
      <c r="B109" s="78" t="s">
        <v>14</v>
      </c>
      <c r="C109" s="35" t="s">
        <v>37</v>
      </c>
      <c r="D109" s="15">
        <v>27005</v>
      </c>
      <c r="E109" s="10">
        <v>30289</v>
      </c>
      <c r="F109" s="15"/>
      <c r="G109" s="54">
        <f t="shared" si="5"/>
        <v>0</v>
      </c>
    </row>
    <row r="110" spans="1:12" s="12" customFormat="1" ht="15.75" x14ac:dyDescent="0.25">
      <c r="A110" s="52"/>
      <c r="B110" s="48" t="s">
        <v>24</v>
      </c>
      <c r="C110" s="14"/>
      <c r="D110" s="18"/>
      <c r="E110" s="15"/>
      <c r="F110" s="18"/>
      <c r="G110" s="54"/>
    </row>
    <row r="111" spans="1:12" s="12" customFormat="1" ht="60.75" customHeight="1" x14ac:dyDescent="0.25">
      <c r="A111" s="52">
        <v>87</v>
      </c>
      <c r="B111" s="89" t="s">
        <v>78</v>
      </c>
      <c r="C111" s="14"/>
      <c r="D111" s="74">
        <v>1.9</v>
      </c>
      <c r="E111" s="74">
        <v>1.9</v>
      </c>
      <c r="F111" s="74">
        <v>1.9</v>
      </c>
      <c r="G111" s="39">
        <f>F111/E111*100</f>
        <v>100</v>
      </c>
      <c r="H111" s="90">
        <v>4.8</v>
      </c>
      <c r="I111" s="90">
        <v>4.8</v>
      </c>
      <c r="J111" s="90">
        <v>4.8</v>
      </c>
      <c r="K111" s="91">
        <v>4.8</v>
      </c>
      <c r="L111" s="87"/>
    </row>
    <row r="112" spans="1:12" s="12" customFormat="1" ht="15.75" x14ac:dyDescent="0.25">
      <c r="A112" s="52">
        <v>88</v>
      </c>
      <c r="B112" s="13" t="s">
        <v>20</v>
      </c>
      <c r="C112" s="14" t="s">
        <v>38</v>
      </c>
      <c r="D112" s="10">
        <v>1.5</v>
      </c>
      <c r="E112" s="10">
        <v>2.6</v>
      </c>
      <c r="F112" s="10">
        <v>2.4</v>
      </c>
      <c r="G112" s="39">
        <f>F112/E112*100</f>
        <v>92.307692307692307</v>
      </c>
      <c r="L112" s="87"/>
    </row>
    <row r="113" spans="1:12" s="12" customFormat="1" ht="75" x14ac:dyDescent="0.25">
      <c r="A113" s="52">
        <v>89</v>
      </c>
      <c r="B113" s="13" t="s">
        <v>106</v>
      </c>
      <c r="C113" s="14" t="s">
        <v>35</v>
      </c>
      <c r="D113" s="15">
        <v>0.55000000000000004</v>
      </c>
      <c r="E113" s="22">
        <v>0.6</v>
      </c>
      <c r="F113" s="15">
        <v>0.6</v>
      </c>
      <c r="G113" s="39">
        <f>F113/E113*100</f>
        <v>100</v>
      </c>
      <c r="L113" s="87"/>
    </row>
    <row r="114" spans="1:12" s="12" customFormat="1" ht="15.75" x14ac:dyDescent="0.25">
      <c r="A114" s="52">
        <v>90</v>
      </c>
      <c r="B114" s="13" t="s">
        <v>7</v>
      </c>
      <c r="C114" s="14" t="s">
        <v>40</v>
      </c>
      <c r="D114" s="15">
        <v>138</v>
      </c>
      <c r="E114" s="15">
        <v>136</v>
      </c>
      <c r="F114" s="15">
        <v>144</v>
      </c>
      <c r="G114" s="39">
        <f>F114/E114*100</f>
        <v>105.88235294117648</v>
      </c>
      <c r="L114" s="87"/>
    </row>
    <row r="115" spans="1:12" s="12" customFormat="1" ht="15.75" x14ac:dyDescent="0.25">
      <c r="A115" s="52">
        <v>91</v>
      </c>
      <c r="B115" s="13" t="s">
        <v>14</v>
      </c>
      <c r="C115" s="14" t="s">
        <v>37</v>
      </c>
      <c r="D115" s="15">
        <v>24573</v>
      </c>
      <c r="E115" s="15">
        <v>29964</v>
      </c>
      <c r="F115" s="15">
        <v>29277</v>
      </c>
      <c r="G115" s="39">
        <f>F115/E115*100</f>
        <v>97.707248698438121</v>
      </c>
      <c r="L115" s="87"/>
    </row>
    <row r="116" spans="1:12" s="12" customFormat="1" ht="15.75" x14ac:dyDescent="0.25">
      <c r="A116" s="52"/>
      <c r="B116" s="53" t="s">
        <v>25</v>
      </c>
      <c r="C116" s="35"/>
      <c r="D116" s="18"/>
      <c r="E116" s="15"/>
      <c r="F116" s="18"/>
      <c r="G116" s="18"/>
      <c r="L116" s="87"/>
    </row>
    <row r="117" spans="1:12" s="12" customFormat="1" ht="31.5" x14ac:dyDescent="0.25">
      <c r="A117" s="52">
        <v>92</v>
      </c>
      <c r="B117" s="69" t="s">
        <v>94</v>
      </c>
      <c r="C117" s="70"/>
      <c r="D117" s="81"/>
      <c r="E117" s="15"/>
      <c r="F117" s="81"/>
      <c r="G117" s="1"/>
    </row>
    <row r="118" spans="1:12" s="12" customFormat="1" ht="24" customHeight="1" x14ac:dyDescent="0.25">
      <c r="A118" s="52"/>
      <c r="B118" s="69" t="s">
        <v>95</v>
      </c>
      <c r="C118" s="129" t="s">
        <v>96</v>
      </c>
      <c r="D118" s="60">
        <v>2.5</v>
      </c>
      <c r="E118" s="60">
        <v>2.5</v>
      </c>
      <c r="F118" s="60">
        <v>1.1000000000000001</v>
      </c>
      <c r="G118" s="22">
        <f>F118/E118*100</f>
        <v>44.000000000000007</v>
      </c>
      <c r="L118" s="87"/>
    </row>
    <row r="119" spans="1:12" s="12" customFormat="1" ht="31.5" x14ac:dyDescent="0.25">
      <c r="A119" s="52"/>
      <c r="B119" s="69" t="s">
        <v>97</v>
      </c>
      <c r="C119" s="130"/>
      <c r="D119" s="60">
        <v>0</v>
      </c>
      <c r="E119" s="60">
        <v>0</v>
      </c>
      <c r="F119" s="60">
        <v>0.6</v>
      </c>
      <c r="G119" s="18">
        <v>0</v>
      </c>
      <c r="L119" s="87"/>
    </row>
    <row r="120" spans="1:12" s="12" customFormat="1" ht="15.75" x14ac:dyDescent="0.25">
      <c r="A120" s="52"/>
      <c r="B120" s="69" t="s">
        <v>98</v>
      </c>
      <c r="C120" s="130"/>
      <c r="D120" s="60">
        <v>0</v>
      </c>
      <c r="E120" s="60">
        <v>1.7</v>
      </c>
      <c r="F120" s="60">
        <v>1.1000000000000001</v>
      </c>
      <c r="G120" s="29">
        <v>0</v>
      </c>
      <c r="L120" s="87"/>
    </row>
    <row r="121" spans="1:12" s="12" customFormat="1" ht="31.5" x14ac:dyDescent="0.25">
      <c r="A121" s="52"/>
      <c r="B121" s="69" t="s">
        <v>99</v>
      </c>
      <c r="C121" s="131"/>
      <c r="D121" s="60">
        <v>0</v>
      </c>
      <c r="E121" s="60">
        <v>0</v>
      </c>
      <c r="F121" s="60">
        <v>0.6</v>
      </c>
      <c r="G121" s="29">
        <v>160</v>
      </c>
      <c r="L121" s="87"/>
    </row>
    <row r="122" spans="1:12" s="12" customFormat="1" ht="141.75" x14ac:dyDescent="0.25">
      <c r="A122" s="52">
        <f>A117+1</f>
        <v>93</v>
      </c>
      <c r="B122" s="69" t="s">
        <v>100</v>
      </c>
      <c r="C122" s="70" t="s">
        <v>35</v>
      </c>
      <c r="D122" s="60">
        <v>0</v>
      </c>
      <c r="E122" s="60">
        <v>0</v>
      </c>
      <c r="F122" s="60">
        <v>0</v>
      </c>
      <c r="G122" s="18">
        <v>0</v>
      </c>
      <c r="L122" s="87"/>
    </row>
    <row r="123" spans="1:12" s="12" customFormat="1" ht="15.75" x14ac:dyDescent="0.25">
      <c r="A123" s="52">
        <v>94</v>
      </c>
      <c r="B123" s="93" t="s">
        <v>7</v>
      </c>
      <c r="C123" s="70" t="s">
        <v>40</v>
      </c>
      <c r="D123" s="92">
        <v>2</v>
      </c>
      <c r="E123" s="92">
        <v>3</v>
      </c>
      <c r="F123" s="92">
        <v>2</v>
      </c>
      <c r="G123" s="76">
        <f>F123/E123*100</f>
        <v>66.666666666666657</v>
      </c>
      <c r="L123" s="87"/>
    </row>
    <row r="124" spans="1:12" s="12" customFormat="1" ht="15.75" x14ac:dyDescent="0.25">
      <c r="A124" s="52">
        <v>95</v>
      </c>
      <c r="B124" s="93" t="s">
        <v>14</v>
      </c>
      <c r="C124" s="70" t="s">
        <v>101</v>
      </c>
      <c r="D124" s="92">
        <v>30818</v>
      </c>
      <c r="E124" s="92">
        <v>43742</v>
      </c>
      <c r="F124" s="92">
        <v>47160.5</v>
      </c>
      <c r="G124" s="75">
        <f>F124/E124*100</f>
        <v>107.81514334049656</v>
      </c>
      <c r="L124" s="87"/>
    </row>
    <row r="125" spans="1:12" s="12" customFormat="1" ht="15.75" x14ac:dyDescent="0.25">
      <c r="A125" s="52"/>
      <c r="B125" s="61" t="s">
        <v>12</v>
      </c>
      <c r="C125" s="35"/>
      <c r="D125" s="18"/>
      <c r="E125" s="15"/>
      <c r="F125" s="18"/>
      <c r="G125" s="18"/>
    </row>
    <row r="126" spans="1:12" s="12" customFormat="1" x14ac:dyDescent="0.25">
      <c r="A126" s="52">
        <v>96</v>
      </c>
      <c r="B126" s="13" t="s">
        <v>13</v>
      </c>
      <c r="C126" s="14" t="s">
        <v>38</v>
      </c>
      <c r="D126" s="18">
        <v>65.099999999999994</v>
      </c>
      <c r="E126" s="15">
        <v>70</v>
      </c>
      <c r="F126" s="18">
        <v>71.099999999999994</v>
      </c>
      <c r="G126" s="43">
        <f>F126/E126*100</f>
        <v>101.57142857142856</v>
      </c>
    </row>
    <row r="127" spans="1:12" s="12" customFormat="1" ht="30" x14ac:dyDescent="0.25">
      <c r="A127" s="52">
        <v>97</v>
      </c>
      <c r="B127" s="21" t="s">
        <v>73</v>
      </c>
      <c r="C127" s="14" t="s">
        <v>41</v>
      </c>
      <c r="D127" s="94">
        <v>24.8</v>
      </c>
      <c r="E127" s="15">
        <v>25.29</v>
      </c>
      <c r="F127" s="94">
        <v>25.3</v>
      </c>
      <c r="G127" s="43">
        <f>F127/E127*100</f>
        <v>100.03954132068012</v>
      </c>
    </row>
    <row r="128" spans="1:12" s="12" customFormat="1" ht="30" x14ac:dyDescent="0.25">
      <c r="A128" s="52">
        <v>98</v>
      </c>
      <c r="B128" s="21" t="s">
        <v>65</v>
      </c>
      <c r="C128" s="14" t="s">
        <v>42</v>
      </c>
      <c r="D128" s="18">
        <v>0.04</v>
      </c>
      <c r="E128" s="15">
        <v>3.2000000000000001E-2</v>
      </c>
      <c r="F128" s="18">
        <v>3.5999999999999997E-2</v>
      </c>
      <c r="G128" s="43">
        <f>F128/E128*100</f>
        <v>112.5</v>
      </c>
    </row>
    <row r="129" spans="1:18" s="12" customFormat="1" x14ac:dyDescent="0.25">
      <c r="A129" s="52">
        <v>99</v>
      </c>
      <c r="B129" s="13" t="s">
        <v>64</v>
      </c>
      <c r="C129" s="14" t="s">
        <v>55</v>
      </c>
      <c r="D129" s="18">
        <v>777</v>
      </c>
      <c r="E129" s="15">
        <v>700</v>
      </c>
      <c r="F129" s="18">
        <v>773</v>
      </c>
      <c r="G129" s="43">
        <f>F129/E129*100</f>
        <v>110.42857142857143</v>
      </c>
    </row>
    <row r="130" spans="1:18" s="12" customFormat="1" ht="15.75" x14ac:dyDescent="0.25">
      <c r="A130" s="52" t="s">
        <v>109</v>
      </c>
      <c r="B130" s="48" t="s">
        <v>29</v>
      </c>
      <c r="C130" s="14"/>
      <c r="D130" s="18"/>
      <c r="E130" s="15"/>
      <c r="F130" s="18"/>
      <c r="G130" s="18"/>
      <c r="L130" s="16"/>
    </row>
    <row r="131" spans="1:18" s="12" customFormat="1" ht="30" x14ac:dyDescent="0.25">
      <c r="A131" s="52">
        <f>A129+1</f>
        <v>100</v>
      </c>
      <c r="B131" s="21" t="s">
        <v>74</v>
      </c>
      <c r="C131" s="14" t="s">
        <v>35</v>
      </c>
      <c r="D131" s="60">
        <v>0.43</v>
      </c>
      <c r="E131" s="60">
        <v>0.43</v>
      </c>
      <c r="F131" s="60">
        <v>0.43</v>
      </c>
      <c r="G131" s="60">
        <v>100</v>
      </c>
      <c r="L131" s="87"/>
    </row>
    <row r="132" spans="1:18" s="12" customFormat="1" ht="54" customHeight="1" x14ac:dyDescent="0.25">
      <c r="A132" s="52">
        <v>101</v>
      </c>
      <c r="B132" s="21" t="s">
        <v>75</v>
      </c>
      <c r="C132" s="14" t="s">
        <v>35</v>
      </c>
      <c r="D132" s="60">
        <v>3</v>
      </c>
      <c r="E132" s="60">
        <v>60</v>
      </c>
      <c r="F132" s="60">
        <v>2</v>
      </c>
      <c r="G132" s="83">
        <f>F132/E132*100</f>
        <v>3.3333333333333335</v>
      </c>
      <c r="L132" s="87"/>
      <c r="M132" s="47"/>
      <c r="N132" s="47"/>
      <c r="O132" s="47"/>
      <c r="P132" s="47"/>
      <c r="Q132" s="47"/>
      <c r="R132" s="47"/>
    </row>
    <row r="133" spans="1:18" s="12" customFormat="1" ht="30" x14ac:dyDescent="0.25">
      <c r="A133" s="52">
        <v>102</v>
      </c>
      <c r="B133" s="21" t="s">
        <v>118</v>
      </c>
      <c r="C133" s="14" t="s">
        <v>35</v>
      </c>
      <c r="D133" s="60">
        <v>88</v>
      </c>
      <c r="E133" s="60">
        <v>79</v>
      </c>
      <c r="F133" s="60">
        <v>88</v>
      </c>
      <c r="G133" s="95">
        <f>F133/E133*100</f>
        <v>111.39240506329114</v>
      </c>
      <c r="L133" s="96"/>
    </row>
    <row r="134" spans="1:18" s="12" customFormat="1" ht="15.75" x14ac:dyDescent="0.25">
      <c r="A134" s="8">
        <v>103</v>
      </c>
      <c r="B134" s="13" t="s">
        <v>52</v>
      </c>
      <c r="C134" s="14" t="s">
        <v>35</v>
      </c>
      <c r="D134" s="18">
        <v>0</v>
      </c>
      <c r="E134" s="15">
        <v>0</v>
      </c>
      <c r="F134" s="18">
        <v>0</v>
      </c>
      <c r="G134" s="95">
        <v>0</v>
      </c>
      <c r="L134" s="87"/>
    </row>
    <row r="135" spans="1:18" s="12" customFormat="1" ht="15.75" x14ac:dyDescent="0.25">
      <c r="A135" s="8">
        <v>104</v>
      </c>
      <c r="B135" s="21" t="s">
        <v>7</v>
      </c>
      <c r="C135" s="14" t="s">
        <v>40</v>
      </c>
      <c r="D135" s="92">
        <v>193</v>
      </c>
      <c r="E135" s="60">
        <v>237</v>
      </c>
      <c r="F135" s="92">
        <v>235</v>
      </c>
      <c r="G135" s="95">
        <f>F135/E135*100</f>
        <v>99.156118143459921</v>
      </c>
      <c r="H135" s="92">
        <v>68</v>
      </c>
      <c r="I135" s="92">
        <v>68</v>
      </c>
      <c r="J135" s="92">
        <v>68</v>
      </c>
      <c r="K135" s="92">
        <v>68</v>
      </c>
      <c r="L135" s="87"/>
    </row>
    <row r="136" spans="1:18" s="12" customFormat="1" ht="15.75" x14ac:dyDescent="0.25">
      <c r="A136" s="8">
        <v>105</v>
      </c>
      <c r="B136" s="21" t="s">
        <v>5</v>
      </c>
      <c r="C136" s="14" t="s">
        <v>37</v>
      </c>
      <c r="D136" s="60">
        <v>29067</v>
      </c>
      <c r="E136" s="60">
        <v>24363</v>
      </c>
      <c r="F136" s="121">
        <v>28240</v>
      </c>
      <c r="G136" s="95">
        <f>F136/E136*100</f>
        <v>115.91347535196815</v>
      </c>
      <c r="L136" s="87"/>
    </row>
    <row r="137" spans="1:18" s="12" customFormat="1" ht="31.5" x14ac:dyDescent="0.25">
      <c r="A137" s="8"/>
      <c r="B137" s="48" t="s">
        <v>58</v>
      </c>
      <c r="C137" s="97"/>
      <c r="D137" s="18"/>
      <c r="E137" s="15"/>
      <c r="F137" s="18"/>
      <c r="G137" s="18"/>
      <c r="L137" s="16"/>
    </row>
    <row r="138" spans="1:18" s="12" customFormat="1" x14ac:dyDescent="0.25">
      <c r="A138" s="8">
        <v>106</v>
      </c>
      <c r="B138" s="98" t="s">
        <v>102</v>
      </c>
      <c r="C138" s="99" t="s">
        <v>103</v>
      </c>
      <c r="D138" s="18">
        <v>0</v>
      </c>
      <c r="E138" s="15">
        <v>0</v>
      </c>
      <c r="F138" s="18">
        <v>0</v>
      </c>
      <c r="G138" s="18">
        <v>100</v>
      </c>
      <c r="L138" s="16"/>
    </row>
    <row r="139" spans="1:18" s="12" customFormat="1" x14ac:dyDescent="0.25">
      <c r="A139" s="8">
        <v>107</v>
      </c>
      <c r="B139" s="98" t="s">
        <v>104</v>
      </c>
      <c r="C139" s="99" t="s">
        <v>103</v>
      </c>
      <c r="D139" s="18">
        <v>0</v>
      </c>
      <c r="E139" s="15">
        <v>0</v>
      </c>
      <c r="F139" s="18">
        <v>0</v>
      </c>
      <c r="G139" s="18">
        <v>100</v>
      </c>
      <c r="L139" s="16"/>
    </row>
    <row r="140" spans="1:18" s="12" customFormat="1" x14ac:dyDescent="0.25">
      <c r="A140" s="8">
        <v>108</v>
      </c>
      <c r="B140" s="100" t="s">
        <v>107</v>
      </c>
      <c r="C140" s="99" t="s">
        <v>108</v>
      </c>
      <c r="D140" s="18">
        <v>0</v>
      </c>
      <c r="E140" s="15">
        <v>0</v>
      </c>
      <c r="F140" s="18">
        <v>0</v>
      </c>
      <c r="G140" s="18">
        <v>100</v>
      </c>
    </row>
    <row r="141" spans="1:18" s="12" customFormat="1" ht="30" x14ac:dyDescent="0.25">
      <c r="A141" s="27">
        <v>109</v>
      </c>
      <c r="B141" s="21" t="s">
        <v>126</v>
      </c>
      <c r="C141" s="70" t="s">
        <v>127</v>
      </c>
      <c r="D141" s="77">
        <v>35.9</v>
      </c>
      <c r="E141" s="15">
        <v>56</v>
      </c>
      <c r="F141" s="77">
        <v>56.9</v>
      </c>
      <c r="G141" s="54">
        <f>F141/E141*100</f>
        <v>101.60714285714285</v>
      </c>
    </row>
    <row r="142" spans="1:18" s="12" customFormat="1" x14ac:dyDescent="0.25">
      <c r="A142" s="27">
        <v>110</v>
      </c>
      <c r="B142" s="101" t="s">
        <v>7</v>
      </c>
      <c r="C142" s="81" t="s">
        <v>40</v>
      </c>
      <c r="D142" s="60">
        <v>93</v>
      </c>
      <c r="E142" s="15">
        <v>93</v>
      </c>
      <c r="F142" s="60">
        <v>93</v>
      </c>
      <c r="G142" s="29">
        <v>100</v>
      </c>
    </row>
    <row r="143" spans="1:18" s="12" customFormat="1" x14ac:dyDescent="0.25">
      <c r="A143" s="27">
        <v>111</v>
      </c>
      <c r="B143" s="101" t="s">
        <v>14</v>
      </c>
      <c r="C143" s="81" t="s">
        <v>37</v>
      </c>
      <c r="D143" s="77">
        <v>20835</v>
      </c>
      <c r="E143" s="15">
        <v>24363</v>
      </c>
      <c r="F143" s="77">
        <v>24363</v>
      </c>
      <c r="G143" s="57">
        <v>100</v>
      </c>
    </row>
    <row r="144" spans="1:18" s="12" customFormat="1" ht="75.75" customHeight="1" x14ac:dyDescent="0.25">
      <c r="A144" s="27">
        <v>112</v>
      </c>
      <c r="B144" s="101" t="s">
        <v>69</v>
      </c>
      <c r="C144" s="81" t="s">
        <v>35</v>
      </c>
      <c r="D144" s="73">
        <v>42.9</v>
      </c>
      <c r="E144" s="60">
        <v>42.7</v>
      </c>
      <c r="F144" s="73">
        <v>42.7</v>
      </c>
      <c r="G144" s="22">
        <f>F144/E144*100</f>
        <v>100</v>
      </c>
    </row>
    <row r="145" spans="1:19" s="12" customFormat="1" ht="31.5" x14ac:dyDescent="0.25">
      <c r="A145" s="27"/>
      <c r="B145" s="61" t="s">
        <v>57</v>
      </c>
      <c r="C145" s="35"/>
      <c r="D145" s="18"/>
      <c r="E145" s="15"/>
      <c r="F145" s="18"/>
      <c r="G145" s="18"/>
    </row>
    <row r="146" spans="1:19" s="12" customFormat="1" x14ac:dyDescent="0.25">
      <c r="A146" s="27">
        <v>113</v>
      </c>
      <c r="B146" s="13" t="s">
        <v>56</v>
      </c>
      <c r="C146" s="14" t="s">
        <v>38</v>
      </c>
      <c r="D146" s="18">
        <v>42.5</v>
      </c>
      <c r="E146" s="15">
        <v>45</v>
      </c>
      <c r="F146" s="18">
        <v>44.4</v>
      </c>
      <c r="G146" s="43">
        <f>F146/E146*100</f>
        <v>98.666666666666657</v>
      </c>
      <c r="N146" s="59"/>
    </row>
    <row r="147" spans="1:19" s="12" customFormat="1" ht="15.75" x14ac:dyDescent="0.25">
      <c r="A147" s="27">
        <v>114</v>
      </c>
      <c r="B147" s="69" t="s">
        <v>129</v>
      </c>
      <c r="C147" s="70" t="s">
        <v>105</v>
      </c>
      <c r="D147" s="86">
        <v>1170</v>
      </c>
      <c r="E147" s="117">
        <v>1209</v>
      </c>
      <c r="F147" s="86">
        <v>1209</v>
      </c>
      <c r="G147" s="43">
        <f>F147/E147*100</f>
        <v>100</v>
      </c>
    </row>
    <row r="148" spans="1:19" s="12" customFormat="1" x14ac:dyDescent="0.25">
      <c r="A148" s="27">
        <v>115</v>
      </c>
      <c r="B148" s="21" t="s">
        <v>7</v>
      </c>
      <c r="C148" s="102" t="s">
        <v>40</v>
      </c>
      <c r="D148" s="103">
        <v>78</v>
      </c>
      <c r="E148" s="118">
        <v>76</v>
      </c>
      <c r="F148" s="103">
        <v>74</v>
      </c>
      <c r="G148" s="104">
        <f>F148/E148*100</f>
        <v>97.368421052631575</v>
      </c>
      <c r="L148" s="47"/>
      <c r="M148" s="47"/>
      <c r="N148" s="47"/>
      <c r="O148" s="47"/>
      <c r="P148" s="47"/>
      <c r="Q148" s="47"/>
      <c r="R148" s="47"/>
      <c r="S148" s="47"/>
    </row>
    <row r="149" spans="1:19" s="12" customFormat="1" x14ac:dyDescent="0.25">
      <c r="A149" s="27">
        <v>116</v>
      </c>
      <c r="B149" s="21" t="s">
        <v>14</v>
      </c>
      <c r="C149" s="14" t="s">
        <v>37</v>
      </c>
      <c r="D149" s="46">
        <v>26710</v>
      </c>
      <c r="E149" s="118">
        <v>31717</v>
      </c>
      <c r="F149" s="46">
        <v>30167</v>
      </c>
      <c r="G149" s="43">
        <f>F149/E149*100</f>
        <v>95.113030866727627</v>
      </c>
    </row>
    <row r="150" spans="1:19" s="12" customFormat="1" ht="15.75" x14ac:dyDescent="0.25">
      <c r="A150" s="27"/>
      <c r="B150" s="61" t="s">
        <v>31</v>
      </c>
      <c r="C150" s="35"/>
      <c r="D150" s="18"/>
      <c r="E150" s="15"/>
      <c r="F150" s="18"/>
      <c r="G150" s="18"/>
    </row>
    <row r="151" spans="1:19" s="12" customFormat="1" ht="19.5" customHeight="1" x14ac:dyDescent="0.25">
      <c r="A151" s="105">
        <v>117</v>
      </c>
      <c r="B151" s="13" t="s">
        <v>32</v>
      </c>
      <c r="C151" s="14" t="s">
        <v>44</v>
      </c>
      <c r="D151" s="18">
        <v>345</v>
      </c>
      <c r="E151" s="15">
        <v>320</v>
      </c>
      <c r="F151" s="120">
        <v>254.3</v>
      </c>
      <c r="G151" s="43">
        <f>F151/E151*100</f>
        <v>79.46875</v>
      </c>
      <c r="L151" s="16"/>
    </row>
    <row r="152" spans="1:19" x14ac:dyDescent="0.25">
      <c r="A152" s="106"/>
      <c r="B152" s="107"/>
    </row>
    <row r="153" spans="1:19" x14ac:dyDescent="0.25">
      <c r="A153" s="111"/>
    </row>
  </sheetData>
  <mergeCells count="4">
    <mergeCell ref="A1:G1"/>
    <mergeCell ref="C97:C99"/>
    <mergeCell ref="C118:C121"/>
    <mergeCell ref="C88:C89"/>
  </mergeCells>
  <phoneticPr fontId="17" type="noConversion"/>
  <pageMargins left="0.39370078740157483" right="0.5118110236220472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TugdumovaAD</dc:creator>
  <cp:lastModifiedBy>Надежда Михайловна</cp:lastModifiedBy>
  <cp:lastPrinted>2023-05-10T03:05:20Z</cp:lastPrinted>
  <dcterms:created xsi:type="dcterms:W3CDTF">2009-10-19T02:17:48Z</dcterms:created>
  <dcterms:modified xsi:type="dcterms:W3CDTF">2023-05-12T00:57:18Z</dcterms:modified>
</cp:coreProperties>
</file>